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<sst xmlns="http://schemas.openxmlformats.org/spreadsheetml/2006/main" count="3117" uniqueCount="2076">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</sst>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 "Неофит Рилски", гр. Килифарево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2027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2025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2026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2028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66092</v>
      </c>
      <c r="G51" s="1102">
        <f>+IF($P$2=0,$Q51,0)</f>
        <v>63780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63780</v>
      </c>
      <c r="O51" s="1097"/>
      <c r="P51" s="1101">
        <f>+ROUND(OTCHET!E205-SUM(OTCHET!E217:E219)+OTCHET!E271+IF(+OR(OTCHET!$F$12=5500,OTCHET!$F$12=5600),0,+OTCHET!E297),0)</f>
        <v>66092</v>
      </c>
      <c r="Q51" s="1102">
        <f>+ROUND(OTCHET!L205-SUM(OTCHET!L217:L219)+OTCHET!L271+IF(+OR(OTCHET!$F$12=5500,OTCHET!$F$12=5600),0,+OTCHET!L297),0)</f>
        <v>63780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128</v>
      </c>
      <c r="G52" s="1120">
        <f>+IF($P$2=0,$Q52,0)</f>
        <v>128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128</v>
      </c>
      <c r="O52" s="1097"/>
      <c r="P52" s="1119">
        <f>+ROUND(+SUM(OTCHET!E217:E219),0)</f>
        <v>128</v>
      </c>
      <c r="Q52" s="1120">
        <f>+ROUND(+SUM(OTCHET!L217:L219),0)</f>
        <v>128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95</v>
      </c>
      <c r="G53" s="1120">
        <f>+IF($P$2=0,$Q53,0)</f>
        <v>95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95</v>
      </c>
      <c r="O53" s="1097"/>
      <c r="P53" s="1119">
        <f>+ROUND(OTCHET!E223,0)</f>
        <v>95</v>
      </c>
      <c r="Q53" s="1120">
        <f>+ROUND(OTCHET!L223,0)</f>
        <v>95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298776</v>
      </c>
      <c r="G54" s="1120">
        <f>+IF($P$2=0,$Q54,0)</f>
        <v>236530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236530</v>
      </c>
      <c r="O54" s="1097"/>
      <c r="P54" s="1119">
        <f>+ROUND(OTCHET!E187+OTCHET!E190,0)</f>
        <v>298776</v>
      </c>
      <c r="Q54" s="1120">
        <f>+ROUND(OTCHET!L187+OTCHET!L190,0)</f>
        <v>236530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69100</v>
      </c>
      <c r="G55" s="1120">
        <f>+IF($P$2=0,$Q55,0)</f>
        <v>54326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54326</v>
      </c>
      <c r="O55" s="1097"/>
      <c r="P55" s="1119">
        <f>+ROUND(OTCHET!E196+OTCHET!E204,0)</f>
        <v>69100</v>
      </c>
      <c r="Q55" s="1120">
        <f>+ROUND(OTCHET!L196+OTCHET!L204,0)</f>
        <v>54326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434191</v>
      </c>
      <c r="G56" s="1208">
        <f>+ROUND(+SUM(G51:G55),0)</f>
        <v>354859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354859</v>
      </c>
      <c r="O56" s="1097"/>
      <c r="P56" s="1207">
        <f>+ROUND(+SUM(P51:P55),0)</f>
        <v>434191</v>
      </c>
      <c r="Q56" s="1208">
        <f>+ROUND(+SUM(Q51:Q55),0)</f>
        <v>354859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434191</v>
      </c>
      <c r="G77" s="1232">
        <f>+ROUND(G56+G63+G67+G71+G75,0)</f>
        <v>354859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354859</v>
      </c>
      <c r="O77" s="1097"/>
      <c r="P77" s="1231">
        <f>+ROUND(P56+P63+P67+P71+P75,0)</f>
        <v>434191</v>
      </c>
      <c r="Q77" s="1232">
        <f>+ROUND(Q56+Q63+Q67+Q71+Q75,0)</f>
        <v>354859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434191</v>
      </c>
      <c r="G79" s="1108">
        <f>+IF($P$2=0,$Q79,0)</f>
        <v>357488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357488</v>
      </c>
      <c r="O79" s="1097"/>
      <c r="P79" s="1107">
        <f>+ROUND(OTCHET!E419,0)</f>
        <v>434191</v>
      </c>
      <c r="Q79" s="1108">
        <f>+ROUND(OTCHET!L419,0)</f>
        <v>357488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434191</v>
      </c>
      <c r="G81" s="1242">
        <f>+ROUND(G79+G80,0)</f>
        <v>357488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357488</v>
      </c>
      <c r="O81" s="1097"/>
      <c r="P81" s="1241">
        <f>+ROUND(P79+P80,0)</f>
        <v>434191</v>
      </c>
      <c r="Q81" s="1242">
        <f>+ROUND(Q79+Q80,0)</f>
        <v>357488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2629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2629</v>
      </c>
      <c r="O83" s="1257"/>
      <c r="P83" s="1254">
        <f>+ROUND(P48,0)-ROUND(P77,0)+ROUND(P81,0)</f>
        <v>0</v>
      </c>
      <c r="Q83" s="1255">
        <f>+ROUND(Q48,0)-ROUND(Q77,0)+ROUND(Q81,0)</f>
        <v>2629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-2629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-2629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-2629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2440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2440</v>
      </c>
      <c r="O123" s="1097"/>
      <c r="P123" s="1119">
        <f>+ROUND(OTCHET!E524,0)</f>
        <v>0</v>
      </c>
      <c r="Q123" s="1120">
        <f>+ROUND(OTCHET!L524,0)</f>
        <v>2440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2029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2030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2440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2440</v>
      </c>
      <c r="O127" s="1097"/>
      <c r="P127" s="1241">
        <f>+ROUND(+SUM(P122:P126),0)</f>
        <v>0</v>
      </c>
      <c r="Q127" s="1242">
        <f>+ROUND(+SUM(Q122:Q126),0)</f>
        <v>2440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5069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5069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5069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5069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5069</v>
      </c>
      <c r="O132" s="1097"/>
      <c r="P132" s="1294">
        <f>+ROUND(+P131-P129-P130,0)</f>
        <v>0</v>
      </c>
      <c r="Q132" s="1295">
        <f>+ROUND(+Q131-Q129-Q130,0)</f>
        <v>5069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8" sqref="E8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2045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434191</v>
      </c>
      <c r="F38" s="847">
        <f>F39+F43+F44+F46+SUM(F48:F52)+F55</f>
        <v>354859</v>
      </c>
      <c r="G38" s="848">
        <f>G39+G43+G44+G46+SUM(G48:G52)+G55</f>
        <v>354859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2009</v>
      </c>
      <c r="C39" s="941"/>
      <c r="D39" s="1632"/>
      <c r="E39" s="810">
        <f>SUM(E40:E42)</f>
        <v>367876</v>
      </c>
      <c r="F39" s="810">
        <f>SUM(F40:F42)</f>
        <v>290856</v>
      </c>
      <c r="G39" s="811">
        <f>SUM(G40:G42)</f>
        <v>290856</v>
      </c>
      <c r="H39" s="812">
        <f>SUM(H40:H42)</f>
        <v>0</v>
      </c>
      <c r="I39" s="1634">
        <f>SUM(I40:I42)</f>
        <v>0</v>
      </c>
      <c r="J39" s="855"/>
      <c r="K39" s="813" t="s">
        <v>2010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2011</v>
      </c>
      <c r="C40" s="871" t="s">
        <v>840</v>
      </c>
      <c r="D40" s="872"/>
      <c r="E40" s="873">
        <f>OTCHET!E187</f>
        <v>298089</v>
      </c>
      <c r="F40" s="873">
        <f aca="true" t="shared" si="1" ref="F40:F55">+G40+H40+I40</f>
        <v>235843</v>
      </c>
      <c r="G40" s="874">
        <f>OTCHET!I187</f>
        <v>235843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35" t="s">
        <v>2012</v>
      </c>
      <c r="C41" s="1636" t="s">
        <v>841</v>
      </c>
      <c r="D41" s="1635"/>
      <c r="E41" s="1637">
        <f>OTCHET!E190</f>
        <v>687</v>
      </c>
      <c r="F41" s="1637">
        <f t="shared" si="1"/>
        <v>687</v>
      </c>
      <c r="G41" s="1638">
        <f>OTCHET!I190</f>
        <v>687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35" t="s">
        <v>2013</v>
      </c>
      <c r="C42" s="1636" t="s">
        <v>66</v>
      </c>
      <c r="D42" s="1635"/>
      <c r="E42" s="1637">
        <f>+OTCHET!E196+OTCHET!E204</f>
        <v>69100</v>
      </c>
      <c r="F42" s="1637">
        <f t="shared" si="1"/>
        <v>54326</v>
      </c>
      <c r="G42" s="1638">
        <f>+OTCHET!I196+OTCHET!I204</f>
        <v>54326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2014</v>
      </c>
      <c r="C43" s="857" t="s">
        <v>723</v>
      </c>
      <c r="D43" s="856"/>
      <c r="E43" s="815">
        <f>+OTCHET!E205+OTCHET!E223+OTCHET!E271</f>
        <v>66315</v>
      </c>
      <c r="F43" s="815">
        <f t="shared" si="1"/>
        <v>64003</v>
      </c>
      <c r="G43" s="816">
        <f>+OTCHET!I205+OTCHET!I223+OTCHET!I271</f>
        <v>64003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2015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2016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2017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2024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2018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2019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2020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2023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2021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2022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434191</v>
      </c>
      <c r="F56" s="892">
        <f>+F57+F58+F62</f>
        <v>357488</v>
      </c>
      <c r="G56" s="893">
        <f>+G57+G58+G62</f>
        <v>357488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434191</v>
      </c>
      <c r="F58" s="901">
        <f t="shared" si="2"/>
        <v>357488</v>
      </c>
      <c r="G58" s="902">
        <f>+OTCHET!I383+OTCHET!I391+OTCHET!I396+OTCHET!I399+OTCHET!I402+OTCHET!I405+OTCHET!I406+OTCHET!I409+OTCHET!I422+OTCHET!I423+OTCHET!I424+OTCHET!I425+OTCHET!I426</f>
        <v>357488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2040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2629</v>
      </c>
      <c r="G64" s="928">
        <f>+G22-G38+G56-G63</f>
        <v>2629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-2629</v>
      </c>
      <c r="G66" s="938">
        <f>SUM(+G68+G76+G77+G84+G85+G86+G89+G90+G91+G92+G93+G94+G95)</f>
        <v>-2629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2440</v>
      </c>
      <c r="G86" s="906">
        <f>+G87+G88</f>
        <v>2440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2440</v>
      </c>
      <c r="G88" s="964">
        <f>+OTCHET!I521+OTCHET!I524+OTCHET!I544</f>
        <v>2440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-5069</v>
      </c>
      <c r="G91" s="816">
        <f>+OTCHET!I573+OTCHET!I574+OTCHET!I575+OTCHET!I576+OTCHET!I577+OTCHET!I578+OTCHET!I579</f>
        <v>-5069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C3" sqref="C3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2074</v>
      </c>
      <c r="C9" s="1769"/>
      <c r="D9" s="1770"/>
      <c r="E9" s="115">
        <v>44197</v>
      </c>
      <c r="F9" s="116">
        <v>44469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957</v>
      </c>
      <c r="F12" s="1585" t="s">
        <v>1390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1976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2007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2008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1977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1978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1986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 "Неофит Рилски", гр. Килифарево</v>
      </c>
      <c r="C176" s="1781"/>
      <c r="D176" s="1782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885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298089</v>
      </c>
      <c r="F187" s="274">
        <f t="shared" si="41"/>
        <v>298089</v>
      </c>
      <c r="G187" s="275">
        <f t="shared" si="41"/>
        <v>0</v>
      </c>
      <c r="H187" s="276">
        <f t="shared" si="41"/>
        <v>0</v>
      </c>
      <c r="I187" s="274">
        <f t="shared" si="41"/>
        <v>235843</v>
      </c>
      <c r="J187" s="275">
        <f t="shared" si="41"/>
        <v>0</v>
      </c>
      <c r="K187" s="276">
        <f t="shared" si="41"/>
        <v>0</v>
      </c>
      <c r="L187" s="273">
        <f t="shared" si="41"/>
        <v>235843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298089</v>
      </c>
      <c r="F188" s="282">
        <f t="shared" si="43"/>
        <v>298089</v>
      </c>
      <c r="G188" s="283">
        <f t="shared" si="43"/>
        <v>0</v>
      </c>
      <c r="H188" s="284">
        <f t="shared" si="43"/>
        <v>0</v>
      </c>
      <c r="I188" s="282">
        <f t="shared" si="43"/>
        <v>235843</v>
      </c>
      <c r="J188" s="283">
        <f t="shared" si="43"/>
        <v>0</v>
      </c>
      <c r="K188" s="284">
        <f t="shared" si="43"/>
        <v>0</v>
      </c>
      <c r="L188" s="281">
        <f t="shared" si="43"/>
        <v>235843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687</v>
      </c>
      <c r="F190" s="274">
        <f t="shared" si="44"/>
        <v>687</v>
      </c>
      <c r="G190" s="275">
        <f t="shared" si="44"/>
        <v>0</v>
      </c>
      <c r="H190" s="276">
        <f t="shared" si="44"/>
        <v>0</v>
      </c>
      <c r="I190" s="274">
        <f t="shared" si="44"/>
        <v>687</v>
      </c>
      <c r="J190" s="275">
        <f t="shared" si="44"/>
        <v>0</v>
      </c>
      <c r="K190" s="276">
        <f t="shared" si="44"/>
        <v>0</v>
      </c>
      <c r="L190" s="273">
        <f t="shared" si="44"/>
        <v>687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687</v>
      </c>
      <c r="F195" s="288">
        <f t="shared" si="45"/>
        <v>687</v>
      </c>
      <c r="G195" s="289">
        <f t="shared" si="45"/>
        <v>0</v>
      </c>
      <c r="H195" s="290">
        <f t="shared" si="45"/>
        <v>0</v>
      </c>
      <c r="I195" s="288">
        <f t="shared" si="45"/>
        <v>687</v>
      </c>
      <c r="J195" s="289">
        <f t="shared" si="45"/>
        <v>0</v>
      </c>
      <c r="K195" s="290">
        <f t="shared" si="45"/>
        <v>0</v>
      </c>
      <c r="L195" s="287">
        <f t="shared" si="45"/>
        <v>687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69100</v>
      </c>
      <c r="F196" s="274">
        <f t="shared" si="46"/>
        <v>69100</v>
      </c>
      <c r="G196" s="275">
        <f t="shared" si="46"/>
        <v>0</v>
      </c>
      <c r="H196" s="276">
        <f t="shared" si="46"/>
        <v>0</v>
      </c>
      <c r="I196" s="274">
        <f t="shared" si="46"/>
        <v>54326</v>
      </c>
      <c r="J196" s="275">
        <f t="shared" si="46"/>
        <v>0</v>
      </c>
      <c r="K196" s="276">
        <f t="shared" si="46"/>
        <v>0</v>
      </c>
      <c r="L196" s="273">
        <f t="shared" si="46"/>
        <v>54326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36600</v>
      </c>
      <c r="F197" s="282">
        <f t="shared" si="47"/>
        <v>36600</v>
      </c>
      <c r="G197" s="283">
        <f t="shared" si="47"/>
        <v>0</v>
      </c>
      <c r="H197" s="284">
        <f t="shared" si="47"/>
        <v>0</v>
      </c>
      <c r="I197" s="282">
        <f t="shared" si="47"/>
        <v>28969</v>
      </c>
      <c r="J197" s="283">
        <f t="shared" si="47"/>
        <v>0</v>
      </c>
      <c r="K197" s="284">
        <f t="shared" si="47"/>
        <v>0</v>
      </c>
      <c r="L197" s="281">
        <f t="shared" si="47"/>
        <v>28969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11500</v>
      </c>
      <c r="F198" s="296">
        <f t="shared" si="47"/>
        <v>11500</v>
      </c>
      <c r="G198" s="297">
        <f t="shared" si="47"/>
        <v>0</v>
      </c>
      <c r="H198" s="298">
        <f t="shared" si="47"/>
        <v>0</v>
      </c>
      <c r="I198" s="296">
        <f t="shared" si="47"/>
        <v>9061</v>
      </c>
      <c r="J198" s="297">
        <f t="shared" si="47"/>
        <v>0</v>
      </c>
      <c r="K198" s="298">
        <f t="shared" si="47"/>
        <v>0</v>
      </c>
      <c r="L198" s="295">
        <f t="shared" si="47"/>
        <v>9061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14500</v>
      </c>
      <c r="F200" s="296">
        <f t="shared" si="47"/>
        <v>14500</v>
      </c>
      <c r="G200" s="297">
        <f t="shared" si="47"/>
        <v>0</v>
      </c>
      <c r="H200" s="298">
        <f t="shared" si="47"/>
        <v>0</v>
      </c>
      <c r="I200" s="296">
        <f t="shared" si="47"/>
        <v>11181</v>
      </c>
      <c r="J200" s="297">
        <f t="shared" si="47"/>
        <v>0</v>
      </c>
      <c r="K200" s="298">
        <f t="shared" si="47"/>
        <v>0</v>
      </c>
      <c r="L200" s="295">
        <f t="shared" si="47"/>
        <v>11181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6500</v>
      </c>
      <c r="F201" s="296">
        <f t="shared" si="47"/>
        <v>6500</v>
      </c>
      <c r="G201" s="297">
        <f t="shared" si="47"/>
        <v>0</v>
      </c>
      <c r="H201" s="298">
        <f t="shared" si="47"/>
        <v>0</v>
      </c>
      <c r="I201" s="296">
        <f t="shared" si="47"/>
        <v>5115</v>
      </c>
      <c r="J201" s="297">
        <f t="shared" si="47"/>
        <v>0</v>
      </c>
      <c r="K201" s="298">
        <f t="shared" si="47"/>
        <v>0</v>
      </c>
      <c r="L201" s="295">
        <f t="shared" si="47"/>
        <v>5115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66220</v>
      </c>
      <c r="F205" s="274">
        <f t="shared" si="48"/>
        <v>66220</v>
      </c>
      <c r="G205" s="275">
        <f t="shared" si="48"/>
        <v>0</v>
      </c>
      <c r="H205" s="276">
        <f t="shared" si="48"/>
        <v>0</v>
      </c>
      <c r="I205" s="274">
        <f t="shared" si="48"/>
        <v>63908</v>
      </c>
      <c r="J205" s="275">
        <f t="shared" si="48"/>
        <v>0</v>
      </c>
      <c r="K205" s="276">
        <f t="shared" si="48"/>
        <v>0</v>
      </c>
      <c r="L205" s="310">
        <f t="shared" si="48"/>
        <v>63908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2015</v>
      </c>
      <c r="F206" s="282">
        <f t="shared" si="49"/>
        <v>2015</v>
      </c>
      <c r="G206" s="283">
        <f t="shared" si="49"/>
        <v>0</v>
      </c>
      <c r="H206" s="284">
        <f t="shared" si="49"/>
        <v>0</v>
      </c>
      <c r="I206" s="282">
        <f t="shared" si="49"/>
        <v>1816</v>
      </c>
      <c r="J206" s="283">
        <f t="shared" si="49"/>
        <v>0</v>
      </c>
      <c r="K206" s="284">
        <f t="shared" si="49"/>
        <v>0</v>
      </c>
      <c r="L206" s="281">
        <f t="shared" si="49"/>
        <v>1816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4412</v>
      </c>
      <c r="F209" s="296">
        <f t="shared" si="49"/>
        <v>4412</v>
      </c>
      <c r="G209" s="297">
        <f t="shared" si="49"/>
        <v>0</v>
      </c>
      <c r="H209" s="298">
        <f t="shared" si="49"/>
        <v>0</v>
      </c>
      <c r="I209" s="296">
        <f t="shared" si="49"/>
        <v>4412</v>
      </c>
      <c r="J209" s="297">
        <f t="shared" si="49"/>
        <v>0</v>
      </c>
      <c r="K209" s="298">
        <f t="shared" si="49"/>
        <v>0</v>
      </c>
      <c r="L209" s="295">
        <f t="shared" si="49"/>
        <v>4412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13785</v>
      </c>
      <c r="F210" s="296">
        <f t="shared" si="49"/>
        <v>13785</v>
      </c>
      <c r="G210" s="297">
        <f t="shared" si="49"/>
        <v>0</v>
      </c>
      <c r="H210" s="298">
        <f t="shared" si="49"/>
        <v>0</v>
      </c>
      <c r="I210" s="296">
        <f t="shared" si="49"/>
        <v>13785</v>
      </c>
      <c r="J210" s="297">
        <f t="shared" si="49"/>
        <v>0</v>
      </c>
      <c r="K210" s="298">
        <f t="shared" si="49"/>
        <v>0</v>
      </c>
      <c r="L210" s="295">
        <f t="shared" si="49"/>
        <v>13785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15500</v>
      </c>
      <c r="F211" s="315">
        <f t="shared" si="49"/>
        <v>15500</v>
      </c>
      <c r="G211" s="316">
        <f t="shared" si="49"/>
        <v>0</v>
      </c>
      <c r="H211" s="317">
        <f t="shared" si="49"/>
        <v>0</v>
      </c>
      <c r="I211" s="315">
        <f t="shared" si="49"/>
        <v>14466</v>
      </c>
      <c r="J211" s="316">
        <f t="shared" si="49"/>
        <v>0</v>
      </c>
      <c r="K211" s="317">
        <f t="shared" si="49"/>
        <v>0</v>
      </c>
      <c r="L211" s="314">
        <f t="shared" si="49"/>
        <v>14466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29301</v>
      </c>
      <c r="F212" s="321">
        <f t="shared" si="49"/>
        <v>29301</v>
      </c>
      <c r="G212" s="322">
        <f t="shared" si="49"/>
        <v>0</v>
      </c>
      <c r="H212" s="323">
        <f t="shared" si="49"/>
        <v>0</v>
      </c>
      <c r="I212" s="321">
        <f t="shared" si="49"/>
        <v>29301</v>
      </c>
      <c r="J212" s="322">
        <f t="shared" si="49"/>
        <v>0</v>
      </c>
      <c r="K212" s="323">
        <f t="shared" si="49"/>
        <v>0</v>
      </c>
      <c r="L212" s="320">
        <f t="shared" si="49"/>
        <v>29301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128</v>
      </c>
      <c r="F217" s="321">
        <f t="shared" si="50"/>
        <v>128</v>
      </c>
      <c r="G217" s="322">
        <f t="shared" si="50"/>
        <v>0</v>
      </c>
      <c r="H217" s="323">
        <f t="shared" si="50"/>
        <v>0</v>
      </c>
      <c r="I217" s="321">
        <f t="shared" si="50"/>
        <v>128</v>
      </c>
      <c r="J217" s="322">
        <f t="shared" si="50"/>
        <v>0</v>
      </c>
      <c r="K217" s="323">
        <f t="shared" si="50"/>
        <v>0</v>
      </c>
      <c r="L217" s="320">
        <f t="shared" si="50"/>
        <v>128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1079</v>
      </c>
      <c r="F222" s="288">
        <f t="shared" si="50"/>
        <v>1079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95</v>
      </c>
      <c r="F223" s="274">
        <f t="shared" si="51"/>
        <v>95</v>
      </c>
      <c r="G223" s="275">
        <f t="shared" si="51"/>
        <v>0</v>
      </c>
      <c r="H223" s="276">
        <f t="shared" si="51"/>
        <v>0</v>
      </c>
      <c r="I223" s="274">
        <f t="shared" si="51"/>
        <v>95</v>
      </c>
      <c r="J223" s="275">
        <f t="shared" si="51"/>
        <v>0</v>
      </c>
      <c r="K223" s="276">
        <f t="shared" si="51"/>
        <v>0</v>
      </c>
      <c r="L223" s="310">
        <f t="shared" si="51"/>
        <v>95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95</v>
      </c>
      <c r="F225" s="296">
        <f t="shared" si="52"/>
        <v>95</v>
      </c>
      <c r="G225" s="297">
        <f t="shared" si="52"/>
        <v>0</v>
      </c>
      <c r="H225" s="298">
        <f t="shared" si="52"/>
        <v>0</v>
      </c>
      <c r="I225" s="296">
        <f t="shared" si="52"/>
        <v>95</v>
      </c>
      <c r="J225" s="297">
        <f t="shared" si="52"/>
        <v>0</v>
      </c>
      <c r="K225" s="298">
        <f t="shared" si="52"/>
        <v>0</v>
      </c>
      <c r="L225" s="295">
        <f t="shared" si="52"/>
        <v>95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1987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2037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434191</v>
      </c>
      <c r="F301" s="396">
        <f t="shared" si="77"/>
        <v>434191</v>
      </c>
      <c r="G301" s="397">
        <f t="shared" si="77"/>
        <v>0</v>
      </c>
      <c r="H301" s="398">
        <f t="shared" si="77"/>
        <v>0</v>
      </c>
      <c r="I301" s="396">
        <f t="shared" si="77"/>
        <v>354859</v>
      </c>
      <c r="J301" s="397">
        <f t="shared" si="77"/>
        <v>0</v>
      </c>
      <c r="K301" s="398">
        <f t="shared" si="77"/>
        <v>0</v>
      </c>
      <c r="L301" s="395">
        <f t="shared" si="77"/>
        <v>354859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 "Неофит Рилски", гр. Килифарево</v>
      </c>
      <c r="C350" s="1781"/>
      <c r="D350" s="1782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885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2042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86">
        <v>0</v>
      </c>
      <c r="G389" s="1621">
        <v>0</v>
      </c>
      <c r="H389" s="154">
        <v>0</v>
      </c>
      <c r="I389" s="486">
        <v>0</v>
      </c>
      <c r="J389" s="1621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619">
        <v>0</v>
      </c>
      <c r="G390" s="1620">
        <v>0</v>
      </c>
      <c r="H390" s="472">
        <v>0</v>
      </c>
      <c r="I390" s="1619">
        <v>0</v>
      </c>
      <c r="J390" s="1620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431775</v>
      </c>
      <c r="F391" s="459">
        <f t="shared" si="87"/>
        <v>431775</v>
      </c>
      <c r="G391" s="473">
        <f t="shared" si="87"/>
        <v>0</v>
      </c>
      <c r="H391" s="445">
        <f>SUM(H392:H395)</f>
        <v>0</v>
      </c>
      <c r="I391" s="459">
        <f t="shared" si="87"/>
        <v>355072</v>
      </c>
      <c r="J391" s="444">
        <f t="shared" si="87"/>
        <v>0</v>
      </c>
      <c r="K391" s="445">
        <f>SUM(K392:K395)</f>
        <v>0</v>
      </c>
      <c r="L391" s="1378">
        <f t="shared" si="87"/>
        <v>355072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431775</v>
      </c>
      <c r="F395" s="173">
        <v>431775</v>
      </c>
      <c r="G395" s="174"/>
      <c r="H395" s="175">
        <v>0</v>
      </c>
      <c r="I395" s="173">
        <v>355072</v>
      </c>
      <c r="J395" s="174"/>
      <c r="K395" s="175">
        <v>0</v>
      </c>
      <c r="L395" s="1388">
        <f>I395+J395+K395</f>
        <v>355072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1975</v>
      </c>
      <c r="E400" s="1379">
        <f t="shared" si="81"/>
        <v>0</v>
      </c>
      <c r="F400" s="486">
        <v>0</v>
      </c>
      <c r="G400" s="1621">
        <v>0</v>
      </c>
      <c r="H400" s="154">
        <v>0</v>
      </c>
      <c r="I400" s="486">
        <v>0</v>
      </c>
      <c r="J400" s="1621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619">
        <v>0</v>
      </c>
      <c r="G401" s="1620">
        <v>0</v>
      </c>
      <c r="H401" s="472">
        <v>0</v>
      </c>
      <c r="I401" s="1619">
        <v>0</v>
      </c>
      <c r="J401" s="1620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2416</v>
      </c>
      <c r="F402" s="459">
        <f t="shared" si="90"/>
        <v>2416</v>
      </c>
      <c r="G402" s="473">
        <f t="shared" si="90"/>
        <v>0</v>
      </c>
      <c r="H402" s="445">
        <f>SUM(H403:H404)</f>
        <v>0</v>
      </c>
      <c r="I402" s="459">
        <f t="shared" si="90"/>
        <v>2416</v>
      </c>
      <c r="J402" s="444">
        <f t="shared" si="90"/>
        <v>0</v>
      </c>
      <c r="K402" s="445">
        <f>SUM(K403:K404)</f>
        <v>0</v>
      </c>
      <c r="L402" s="1378">
        <f t="shared" si="90"/>
        <v>2416</v>
      </c>
      <c r="M402" s="7">
        <f t="shared" si="80"/>
        <v>1</v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2416</v>
      </c>
      <c r="F403" s="152">
        <v>2416</v>
      </c>
      <c r="G403" s="153"/>
      <c r="H403" s="154">
        <v>0</v>
      </c>
      <c r="I403" s="152">
        <v>2416</v>
      </c>
      <c r="J403" s="153"/>
      <c r="K403" s="154">
        <v>0</v>
      </c>
      <c r="L403" s="1379">
        <f>I403+J403+K403</f>
        <v>2416</v>
      </c>
      <c r="M403" s="7">
        <f t="shared" si="80"/>
        <v>1</v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434191</v>
      </c>
      <c r="F419" s="495">
        <f t="shared" si="95"/>
        <v>434191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357488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357488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 "Неофит Рилски", гр. Килифарево</v>
      </c>
      <c r="C435" s="1781"/>
      <c r="D435" s="1782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885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2629</v>
      </c>
      <c r="J445" s="547">
        <f t="shared" si="99"/>
        <v>0</v>
      </c>
      <c r="K445" s="548">
        <f t="shared" si="99"/>
        <v>0</v>
      </c>
      <c r="L445" s="549">
        <f t="shared" si="99"/>
        <v>2629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-2629</v>
      </c>
      <c r="J446" s="554">
        <f t="shared" si="100"/>
        <v>0</v>
      </c>
      <c r="K446" s="555">
        <f t="shared" si="100"/>
        <v>0</v>
      </c>
      <c r="L446" s="556">
        <f>+L597</f>
        <v>-2629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 "Неофит Рилски", гр. Килифарево</v>
      </c>
      <c r="C451" s="1781"/>
      <c r="D451" s="1782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885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1989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2440</v>
      </c>
      <c r="J524" s="580">
        <f t="shared" si="120"/>
        <v>0</v>
      </c>
      <c r="K524" s="581">
        <f t="shared" si="120"/>
        <v>0</v>
      </c>
      <c r="L524" s="578">
        <f t="shared" si="120"/>
        <v>2440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>
        <v>2440</v>
      </c>
      <c r="J527" s="159"/>
      <c r="K527" s="585">
        <v>0</v>
      </c>
      <c r="L527" s="1387">
        <f t="shared" si="116"/>
        <v>2440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-5069</v>
      </c>
      <c r="J566" s="580">
        <f t="shared" si="128"/>
        <v>0</v>
      </c>
      <c r="K566" s="581">
        <f t="shared" si="128"/>
        <v>0</v>
      </c>
      <c r="L566" s="578">
        <f t="shared" si="128"/>
        <v>-5069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-5069</v>
      </c>
      <c r="J573" s="153"/>
      <c r="K573" s="1626">
        <v>0</v>
      </c>
      <c r="L573" s="1393">
        <f t="shared" si="129"/>
        <v>-5069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-2629</v>
      </c>
      <c r="J597" s="664">
        <f t="shared" si="133"/>
        <v>0</v>
      </c>
      <c r="K597" s="666">
        <f t="shared" si="133"/>
        <v>0</v>
      </c>
      <c r="L597" s="662">
        <f t="shared" si="133"/>
        <v>-2629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0" t="str">
        <f>$B$9</f>
        <v>ОУ "Неофит Рилски", гр. Килифарево</v>
      </c>
      <c r="C623" s="1781"/>
      <c r="D623" s="1782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3" t="str">
        <f>$B$12</f>
        <v>Велико Търново</v>
      </c>
      <c r="C626" s="1844"/>
      <c r="D626" s="1845"/>
      <c r="E626" s="410" t="s">
        <v>885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886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708</v>
      </c>
      <c r="E630" s="1749" t="s">
        <v>2072</v>
      </c>
      <c r="F630" s="1750"/>
      <c r="G630" s="1750"/>
      <c r="H630" s="1751"/>
      <c r="I630" s="1758" t="s">
        <v>2073</v>
      </c>
      <c r="J630" s="1759"/>
      <c r="K630" s="1759"/>
      <c r="L630" s="1760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668" t="s">
        <v>2071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6">
        <f>+C634</f>
        <v>3322</v>
      </c>
      <c r="D635" s="1452" t="s">
        <v>1994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778" t="s">
        <v>739</v>
      </c>
      <c r="D637" s="1779"/>
      <c r="E637" s="273">
        <f aca="true" t="shared" si="134" ref="E637:L637">SUM(E638:E639)</f>
        <v>298089</v>
      </c>
      <c r="F637" s="274">
        <f t="shared" si="134"/>
        <v>298089</v>
      </c>
      <c r="G637" s="275">
        <f t="shared" si="134"/>
        <v>0</v>
      </c>
      <c r="H637" s="276">
        <f t="shared" si="134"/>
        <v>0</v>
      </c>
      <c r="I637" s="274">
        <f t="shared" si="134"/>
        <v>235843</v>
      </c>
      <c r="J637" s="275">
        <f t="shared" si="134"/>
        <v>0</v>
      </c>
      <c r="K637" s="276">
        <f t="shared" si="134"/>
        <v>0</v>
      </c>
      <c r="L637" s="273">
        <f t="shared" si="134"/>
        <v>235843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298089</v>
      </c>
      <c r="F638" s="152">
        <v>298089</v>
      </c>
      <c r="G638" s="153"/>
      <c r="H638" s="1418"/>
      <c r="I638" s="152">
        <v>235843</v>
      </c>
      <c r="J638" s="153"/>
      <c r="K638" s="1418"/>
      <c r="L638" s="281">
        <f>I638+J638+K638</f>
        <v>235843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774" t="s">
        <v>742</v>
      </c>
      <c r="D640" s="1775"/>
      <c r="E640" s="273">
        <f aca="true" t="shared" si="136" ref="E640:L640">SUM(E641:E645)</f>
        <v>687</v>
      </c>
      <c r="F640" s="274">
        <f t="shared" si="136"/>
        <v>687</v>
      </c>
      <c r="G640" s="275">
        <f t="shared" si="136"/>
        <v>0</v>
      </c>
      <c r="H640" s="276">
        <f t="shared" si="136"/>
        <v>0</v>
      </c>
      <c r="I640" s="274">
        <f t="shared" si="136"/>
        <v>687</v>
      </c>
      <c r="J640" s="275">
        <f t="shared" si="136"/>
        <v>0</v>
      </c>
      <c r="K640" s="276">
        <f t="shared" si="136"/>
        <v>0</v>
      </c>
      <c r="L640" s="273">
        <f t="shared" si="136"/>
        <v>687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687</v>
      </c>
      <c r="F645" s="173">
        <v>687</v>
      </c>
      <c r="G645" s="174"/>
      <c r="H645" s="1421"/>
      <c r="I645" s="173">
        <v>687</v>
      </c>
      <c r="J645" s="174"/>
      <c r="K645" s="1421"/>
      <c r="L645" s="287">
        <f>I645+J645+K645</f>
        <v>687</v>
      </c>
      <c r="M645" s="12">
        <f t="shared" si="135"/>
        <v>1</v>
      </c>
      <c r="N645" s="13"/>
    </row>
    <row r="646" spans="2:14" ht="15">
      <c r="B646" s="272">
        <v>500</v>
      </c>
      <c r="C646" s="1776" t="s">
        <v>192</v>
      </c>
      <c r="D646" s="1777"/>
      <c r="E646" s="273">
        <f aca="true" t="shared" si="137" ref="E646:L646">SUM(E647:E653)</f>
        <v>69100</v>
      </c>
      <c r="F646" s="274">
        <f t="shared" si="137"/>
        <v>69100</v>
      </c>
      <c r="G646" s="275">
        <f t="shared" si="137"/>
        <v>0</v>
      </c>
      <c r="H646" s="276">
        <f t="shared" si="137"/>
        <v>0</v>
      </c>
      <c r="I646" s="274">
        <f t="shared" si="137"/>
        <v>54326</v>
      </c>
      <c r="J646" s="275">
        <f t="shared" si="137"/>
        <v>0</v>
      </c>
      <c r="K646" s="276">
        <f t="shared" si="137"/>
        <v>0</v>
      </c>
      <c r="L646" s="273">
        <f t="shared" si="137"/>
        <v>54326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36600</v>
      </c>
      <c r="F647" s="152">
        <v>36600</v>
      </c>
      <c r="G647" s="153"/>
      <c r="H647" s="1418"/>
      <c r="I647" s="152">
        <v>28969</v>
      </c>
      <c r="J647" s="153"/>
      <c r="K647" s="1418"/>
      <c r="L647" s="281">
        <f aca="true" t="shared" si="139" ref="L647:L654">I647+J647+K647</f>
        <v>28969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11500</v>
      </c>
      <c r="F648" s="158">
        <v>11500</v>
      </c>
      <c r="G648" s="159"/>
      <c r="H648" s="1420"/>
      <c r="I648" s="158">
        <v>9061</v>
      </c>
      <c r="J648" s="159"/>
      <c r="K648" s="1420"/>
      <c r="L648" s="295">
        <f t="shared" si="139"/>
        <v>9061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14500</v>
      </c>
      <c r="F650" s="158">
        <v>14500</v>
      </c>
      <c r="G650" s="159"/>
      <c r="H650" s="1420"/>
      <c r="I650" s="158">
        <v>11181</v>
      </c>
      <c r="J650" s="159"/>
      <c r="K650" s="1420"/>
      <c r="L650" s="295">
        <f t="shared" si="139"/>
        <v>11181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6500</v>
      </c>
      <c r="F651" s="158">
        <v>6500</v>
      </c>
      <c r="G651" s="159"/>
      <c r="H651" s="1420"/>
      <c r="I651" s="158">
        <v>5115</v>
      </c>
      <c r="J651" s="159"/>
      <c r="K651" s="1420"/>
      <c r="L651" s="295">
        <f t="shared" si="139"/>
        <v>5115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774" t="s">
        <v>198</v>
      </c>
      <c r="D655" s="1775"/>
      <c r="E655" s="310">
        <f aca="true" t="shared" si="140" ref="E655:L655">SUM(E656:E672)</f>
        <v>53535</v>
      </c>
      <c r="F655" s="274">
        <f t="shared" si="140"/>
        <v>53535</v>
      </c>
      <c r="G655" s="275">
        <f t="shared" si="140"/>
        <v>0</v>
      </c>
      <c r="H655" s="276">
        <f t="shared" si="140"/>
        <v>0</v>
      </c>
      <c r="I655" s="274">
        <f t="shared" si="140"/>
        <v>52302</v>
      </c>
      <c r="J655" s="275">
        <f t="shared" si="140"/>
        <v>0</v>
      </c>
      <c r="K655" s="276">
        <f t="shared" si="140"/>
        <v>0</v>
      </c>
      <c r="L655" s="310">
        <f t="shared" si="140"/>
        <v>52302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2015</v>
      </c>
      <c r="F656" s="152">
        <v>2015</v>
      </c>
      <c r="G656" s="153"/>
      <c r="H656" s="1418"/>
      <c r="I656" s="152">
        <v>1816</v>
      </c>
      <c r="J656" s="153"/>
      <c r="K656" s="1418"/>
      <c r="L656" s="281">
        <f aca="true" t="shared" si="142" ref="L656:L672">I656+J656+K656</f>
        <v>1816</v>
      </c>
      <c r="M656" s="12">
        <f t="shared" si="135"/>
        <v>1</v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4412</v>
      </c>
      <c r="F659" s="158">
        <v>4412</v>
      </c>
      <c r="G659" s="159"/>
      <c r="H659" s="1420"/>
      <c r="I659" s="158">
        <v>4412</v>
      </c>
      <c r="J659" s="159"/>
      <c r="K659" s="1420"/>
      <c r="L659" s="295">
        <f t="shared" si="142"/>
        <v>4412</v>
      </c>
      <c r="M659" s="12">
        <f t="shared" si="135"/>
        <v>1</v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13785</v>
      </c>
      <c r="F660" s="158">
        <v>13785</v>
      </c>
      <c r="G660" s="159"/>
      <c r="H660" s="1420"/>
      <c r="I660" s="158">
        <v>13785</v>
      </c>
      <c r="J660" s="159"/>
      <c r="K660" s="1420"/>
      <c r="L660" s="295">
        <f t="shared" si="142"/>
        <v>13785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15500</v>
      </c>
      <c r="F661" s="164">
        <v>15500</v>
      </c>
      <c r="G661" s="165"/>
      <c r="H661" s="1419"/>
      <c r="I661" s="164">
        <v>14466</v>
      </c>
      <c r="J661" s="165"/>
      <c r="K661" s="1419"/>
      <c r="L661" s="314">
        <f t="shared" si="142"/>
        <v>14466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17695</v>
      </c>
      <c r="F662" s="454">
        <v>17695</v>
      </c>
      <c r="G662" s="455"/>
      <c r="H662" s="1428"/>
      <c r="I662" s="454">
        <v>17695</v>
      </c>
      <c r="J662" s="455"/>
      <c r="K662" s="1428"/>
      <c r="L662" s="320">
        <f t="shared" si="142"/>
        <v>17695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9">
        <v>0</v>
      </c>
      <c r="G663" s="450"/>
      <c r="H663" s="1425"/>
      <c r="I663" s="449">
        <v>0</v>
      </c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128</v>
      </c>
      <c r="F667" s="454">
        <v>128</v>
      </c>
      <c r="G667" s="455"/>
      <c r="H667" s="1428"/>
      <c r="I667" s="454">
        <v>128</v>
      </c>
      <c r="J667" s="455"/>
      <c r="K667" s="1428"/>
      <c r="L667" s="320">
        <f t="shared" si="142"/>
        <v>128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0</v>
      </c>
      <c r="F672" s="173">
        <v>0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">
      <c r="B673" s="272">
        <v>1900</v>
      </c>
      <c r="C673" s="1785" t="s">
        <v>269</v>
      </c>
      <c r="D673" s="1786"/>
      <c r="E673" s="310">
        <f aca="true" t="shared" si="144" ref="E673:L673">SUM(E674:E676)</f>
        <v>95</v>
      </c>
      <c r="F673" s="274">
        <f t="shared" si="144"/>
        <v>95</v>
      </c>
      <c r="G673" s="275">
        <f t="shared" si="144"/>
        <v>0</v>
      </c>
      <c r="H673" s="276">
        <f t="shared" si="144"/>
        <v>0</v>
      </c>
      <c r="I673" s="274">
        <f t="shared" si="144"/>
        <v>95</v>
      </c>
      <c r="J673" s="275">
        <f t="shared" si="144"/>
        <v>0</v>
      </c>
      <c r="K673" s="276">
        <f t="shared" si="144"/>
        <v>0</v>
      </c>
      <c r="L673" s="310">
        <f t="shared" si="144"/>
        <v>95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95</v>
      </c>
      <c r="F675" s="158">
        <v>95</v>
      </c>
      <c r="G675" s="159"/>
      <c r="H675" s="1420"/>
      <c r="I675" s="158">
        <v>95</v>
      </c>
      <c r="J675" s="159"/>
      <c r="K675" s="1420"/>
      <c r="L675" s="295">
        <f>I675+J675+K675</f>
        <v>95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85" t="s">
        <v>717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85" t="s">
        <v>217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85" t="s">
        <v>222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1987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2006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2037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85" t="s">
        <v>232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85" t="s">
        <v>234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85" t="s">
        <v>1657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85" t="s">
        <v>270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89" t="s">
        <v>246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789" t="s">
        <v>619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85" t="s">
        <v>682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421506</v>
      </c>
      <c r="F752" s="396">
        <f t="shared" si="169"/>
        <v>421506</v>
      </c>
      <c r="G752" s="397">
        <f t="shared" si="169"/>
        <v>0</v>
      </c>
      <c r="H752" s="398">
        <f t="shared" si="169"/>
        <v>0</v>
      </c>
      <c r="I752" s="396">
        <f t="shared" si="169"/>
        <v>343253</v>
      </c>
      <c r="J752" s="397">
        <f t="shared" si="169"/>
        <v>0</v>
      </c>
      <c r="K752" s="398">
        <f t="shared" si="169"/>
        <v>0</v>
      </c>
      <c r="L752" s="395">
        <f t="shared" si="169"/>
        <v>343253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7.25">
      <c r="B761" s="1780" t="str">
        <f>$B$9</f>
        <v>ОУ "Неофит Рилски", гр. Килифарево</v>
      </c>
      <c r="C761" s="1781"/>
      <c r="D761" s="1782"/>
      <c r="E761" s="115">
        <f>$E$9</f>
        <v>44197</v>
      </c>
      <c r="F761" s="226">
        <f>$F$9</f>
        <v>44469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8">
      <c r="B764" s="1843" t="str">
        <f>$B$12</f>
        <v>Велико Търново</v>
      </c>
      <c r="C764" s="1844"/>
      <c r="D764" s="1845"/>
      <c r="E764" s="410" t="s">
        <v>885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8">
      <c r="B766" s="236"/>
      <c r="C766" s="237"/>
      <c r="D766" s="124" t="s">
        <v>886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7.25">
      <c r="B768" s="247"/>
      <c r="C768" s="248"/>
      <c r="D768" s="249" t="s">
        <v>708</v>
      </c>
      <c r="E768" s="1749" t="s">
        <v>2072</v>
      </c>
      <c r="F768" s="1750"/>
      <c r="G768" s="1750"/>
      <c r="H768" s="1751"/>
      <c r="I768" s="1758" t="s">
        <v>2073</v>
      </c>
      <c r="J768" s="1759"/>
      <c r="K768" s="1759"/>
      <c r="L768" s="1760"/>
      <c r="M768" s="7">
        <f>(IF($E890&lt;&gt;0,$M$2,IF($L890&lt;&gt;0,$M$2,"")))</f>
        <v>1</v>
      </c>
    </row>
    <row r="769" spans="2:13" ht="46.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">
      <c r="B772" s="1668" t="s">
        <v>2071</v>
      </c>
      <c r="C772" s="1458">
        <f>VLOOKUP(D773,EBK_DEIN2,2,FALSE)</f>
        <v>3389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">
      <c r="B773" s="1450"/>
      <c r="C773" s="1586">
        <f>+C772</f>
        <v>3389</v>
      </c>
      <c r="D773" s="1452" t="s">
        <v>1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">
      <c r="B775" s="272">
        <v>100</v>
      </c>
      <c r="C775" s="1778" t="s">
        <v>739</v>
      </c>
      <c r="D775" s="1779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774" t="s">
        <v>742</v>
      </c>
      <c r="D778" s="1775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15.7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">
      <c r="B784" s="272">
        <v>500</v>
      </c>
      <c r="C784" s="1776" t="s">
        <v>192</v>
      </c>
      <c r="D784" s="177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904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787" t="s">
        <v>197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774" t="s">
        <v>198</v>
      </c>
      <c r="D793" s="1775"/>
      <c r="E793" s="310">
        <f aca="true" t="shared" si="176" ref="E793:L793">SUM(E794:E810)</f>
        <v>11606</v>
      </c>
      <c r="F793" s="274">
        <f t="shared" si="176"/>
        <v>11606</v>
      </c>
      <c r="G793" s="275">
        <f t="shared" si="176"/>
        <v>0</v>
      </c>
      <c r="H793" s="276">
        <f t="shared" si="176"/>
        <v>0</v>
      </c>
      <c r="I793" s="274">
        <f t="shared" si="176"/>
        <v>11606</v>
      </c>
      <c r="J793" s="275">
        <f t="shared" si="176"/>
        <v>0</v>
      </c>
      <c r="K793" s="276">
        <f t="shared" si="176"/>
        <v>0</v>
      </c>
      <c r="L793" s="310">
        <f t="shared" si="176"/>
        <v>11606</v>
      </c>
      <c r="M793" s="12">
        <f t="shared" si="171"/>
        <v>1</v>
      </c>
      <c r="N793" s="13"/>
    </row>
    <row r="794" spans="2:14" ht="1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11606</v>
      </c>
      <c r="F800" s="454">
        <v>11606</v>
      </c>
      <c r="G800" s="455"/>
      <c r="H800" s="1428"/>
      <c r="I800" s="454">
        <v>11606</v>
      </c>
      <c r="J800" s="455"/>
      <c r="K800" s="1428"/>
      <c r="L800" s="320">
        <f t="shared" si="178"/>
        <v>11606</v>
      </c>
      <c r="M800" s="12">
        <f t="shared" si="171"/>
        <v>1</v>
      </c>
      <c r="N800" s="13"/>
    </row>
    <row r="801" spans="2:14" ht="1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">
      <c r="B811" s="272">
        <v>1900</v>
      </c>
      <c r="C811" s="1785" t="s">
        <v>269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785" t="s">
        <v>717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785" t="s">
        <v>217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785" t="s">
        <v>219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791" t="s">
        <v>220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791" t="s">
        <v>221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791" t="s">
        <v>1656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785" t="s">
        <v>222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1987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2.2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2.2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2006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2037</v>
      </c>
      <c r="D837" s="1480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0.7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785" t="s">
        <v>231</v>
      </c>
      <c r="D843" s="1786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785" t="s">
        <v>232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785" t="s">
        <v>233</v>
      </c>
      <c r="D845" s="1786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785" t="s">
        <v>234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785" t="s">
        <v>1657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785" t="s">
        <v>1654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785" t="s">
        <v>1655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791" t="s">
        <v>244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785" t="s">
        <v>270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789" t="s">
        <v>245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789" t="s">
        <v>246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">
      <c r="B872" s="365">
        <v>5300</v>
      </c>
      <c r="C872" s="1789" t="s">
        <v>619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789" t="s">
        <v>681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785" t="s">
        <v>682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909</v>
      </c>
      <c r="D881" s="179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82"/>
      <c r="C885" s="1795" t="s">
        <v>690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">
      <c r="B886" s="381">
        <v>98</v>
      </c>
      <c r="C886" s="1795" t="s">
        <v>690</v>
      </c>
      <c r="D886" s="179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11606</v>
      </c>
      <c r="F890" s="396">
        <f t="shared" si="205"/>
        <v>11606</v>
      </c>
      <c r="G890" s="397">
        <f t="shared" si="205"/>
        <v>0</v>
      </c>
      <c r="H890" s="398">
        <f t="shared" si="205"/>
        <v>0</v>
      </c>
      <c r="I890" s="396">
        <f t="shared" si="205"/>
        <v>11606</v>
      </c>
      <c r="J890" s="397">
        <f t="shared" si="205"/>
        <v>0</v>
      </c>
      <c r="K890" s="398">
        <f t="shared" si="205"/>
        <v>0</v>
      </c>
      <c r="L890" s="395">
        <f t="shared" si="205"/>
        <v>11606</v>
      </c>
      <c r="M890" s="12">
        <f t="shared" si="202"/>
        <v>1</v>
      </c>
      <c r="N890" s="73" t="str">
        <f>LEFT(C772,1)</f>
        <v>3</v>
      </c>
    </row>
    <row r="891" spans="2:13" ht="1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7.25">
      <c r="B899" s="1780" t="str">
        <f>$B$9</f>
        <v>ОУ "Неофит Рилски", гр. Килифарево</v>
      </c>
      <c r="C899" s="1781"/>
      <c r="D899" s="1782"/>
      <c r="E899" s="115">
        <f>$E$9</f>
        <v>44197</v>
      </c>
      <c r="F899" s="226">
        <f>$F$9</f>
        <v>44469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8">
      <c r="B902" s="1843" t="str">
        <f>$B$12</f>
        <v>Велико Търново</v>
      </c>
      <c r="C902" s="1844"/>
      <c r="D902" s="1845"/>
      <c r="E902" s="410" t="s">
        <v>885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8">
      <c r="B904" s="236"/>
      <c r="C904" s="237"/>
      <c r="D904" s="124" t="s">
        <v>886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7.25">
      <c r="B906" s="247"/>
      <c r="C906" s="248"/>
      <c r="D906" s="249" t="s">
        <v>708</v>
      </c>
      <c r="E906" s="1749" t="s">
        <v>2072</v>
      </c>
      <c r="F906" s="1750"/>
      <c r="G906" s="1750"/>
      <c r="H906" s="1751"/>
      <c r="I906" s="1758" t="s">
        <v>2073</v>
      </c>
      <c r="J906" s="1759"/>
      <c r="K906" s="1759"/>
      <c r="L906" s="1760"/>
      <c r="M906" s="7">
        <f>(IF($E1028&lt;&gt;0,$M$2,IF($L1028&lt;&gt;0,$M$2,"")))</f>
        <v>1</v>
      </c>
    </row>
    <row r="907" spans="2:13" ht="46.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">
      <c r="B910" s="1668" t="s">
        <v>2071</v>
      </c>
      <c r="C910" s="1458">
        <f>VLOOKUP(D911,EBK_DEIN2,2,FALSE)</f>
        <v>7713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">
      <c r="B911" s="1450"/>
      <c r="C911" s="1586">
        <f>+C910</f>
        <v>7713</v>
      </c>
      <c r="D911" s="1452" t="s">
        <v>488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">
      <c r="B913" s="272">
        <v>100</v>
      </c>
      <c r="C913" s="1778" t="s">
        <v>739</v>
      </c>
      <c r="D913" s="1779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">
      <c r="B916" s="272">
        <v>200</v>
      </c>
      <c r="C916" s="1774" t="s">
        <v>742</v>
      </c>
      <c r="D916" s="1775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15.7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">
      <c r="B922" s="272">
        <v>500</v>
      </c>
      <c r="C922" s="1776" t="s">
        <v>192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904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866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">
      <c r="B928" s="291"/>
      <c r="C928" s="304">
        <v>588</v>
      </c>
      <c r="D928" s="305" t="s">
        <v>868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">
      <c r="B930" s="272">
        <v>800</v>
      </c>
      <c r="C930" s="1787" t="s">
        <v>197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">
      <c r="B931" s="272">
        <v>1000</v>
      </c>
      <c r="C931" s="1774" t="s">
        <v>198</v>
      </c>
      <c r="D931" s="1775"/>
      <c r="E931" s="310">
        <f aca="true" t="shared" si="212" ref="E931:L931">SUM(E932:E948)</f>
        <v>1079</v>
      </c>
      <c r="F931" s="274">
        <f t="shared" si="212"/>
        <v>1079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 ht="1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869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796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">
      <c r="B946" s="278"/>
      <c r="C946" s="318">
        <v>1091</v>
      </c>
      <c r="D946" s="331" t="s">
        <v>905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">
      <c r="B948" s="292"/>
      <c r="C948" s="285">
        <v>1098</v>
      </c>
      <c r="D948" s="339" t="s">
        <v>211</v>
      </c>
      <c r="E948" s="287">
        <f t="shared" si="213"/>
        <v>1079</v>
      </c>
      <c r="F948" s="173">
        <v>1079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 ht="15">
      <c r="B949" s="272">
        <v>1900</v>
      </c>
      <c r="C949" s="1785" t="s">
        <v>269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">
      <c r="B953" s="272">
        <v>2100</v>
      </c>
      <c r="C953" s="1785" t="s">
        <v>717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">
      <c r="B959" s="272">
        <v>2200</v>
      </c>
      <c r="C959" s="1785" t="s">
        <v>217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">
      <c r="B962" s="272">
        <v>2500</v>
      </c>
      <c r="C962" s="1785" t="s">
        <v>219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">
      <c r="B963" s="272">
        <v>2600</v>
      </c>
      <c r="C963" s="1791" t="s">
        <v>220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">
      <c r="B964" s="272">
        <v>2700</v>
      </c>
      <c r="C964" s="1791" t="s">
        <v>221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">
      <c r="B965" s="272">
        <v>2800</v>
      </c>
      <c r="C965" s="1791" t="s">
        <v>1656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">
      <c r="B966" s="272">
        <v>2900</v>
      </c>
      <c r="C966" s="1785" t="s">
        <v>222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1987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2.2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2.2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2006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">
      <c r="B975" s="272">
        <v>3300</v>
      </c>
      <c r="C975" s="358" t="s">
        <v>2037</v>
      </c>
      <c r="D975" s="1480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">
      <c r="B977" s="291"/>
      <c r="C977" s="293">
        <v>3302</v>
      </c>
      <c r="D977" s="360" t="s">
        <v>711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0.75">
      <c r="B979" s="291"/>
      <c r="C979" s="285">
        <v>3306</v>
      </c>
      <c r="D979" s="361" t="s">
        <v>1653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">
      <c r="B980" s="291"/>
      <c r="C980" s="285">
        <v>3307</v>
      </c>
      <c r="D980" s="361" t="s">
        <v>2051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">
      <c r="B981" s="272">
        <v>3900</v>
      </c>
      <c r="C981" s="1785" t="s">
        <v>231</v>
      </c>
      <c r="D981" s="1786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>
        <f t="shared" si="227"/>
      </c>
      <c r="N981" s="13"/>
    </row>
    <row r="982" spans="2:14" ht="15">
      <c r="B982" s="272">
        <v>4000</v>
      </c>
      <c r="C982" s="1785" t="s">
        <v>232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">
      <c r="B983" s="272">
        <v>4100</v>
      </c>
      <c r="C983" s="1785" t="s">
        <v>233</v>
      </c>
      <c r="D983" s="1786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>
        <f t="shared" si="227"/>
      </c>
      <c r="N983" s="13"/>
    </row>
    <row r="984" spans="2:14" ht="15">
      <c r="B984" s="272">
        <v>4200</v>
      </c>
      <c r="C984" s="1785" t="s">
        <v>234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">
      <c r="B991" s="272">
        <v>4300</v>
      </c>
      <c r="C991" s="1785" t="s">
        <v>1657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">
      <c r="B995" s="272">
        <v>4400</v>
      </c>
      <c r="C995" s="1785" t="s">
        <v>1654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">
      <c r="B996" s="272">
        <v>4500</v>
      </c>
      <c r="C996" s="1785" t="s">
        <v>1655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">
      <c r="B997" s="272">
        <v>4600</v>
      </c>
      <c r="C997" s="1791" t="s">
        <v>244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">
      <c r="B998" s="272">
        <v>4900</v>
      </c>
      <c r="C998" s="1785" t="s">
        <v>270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">
      <c r="B1001" s="365">
        <v>5100</v>
      </c>
      <c r="C1001" s="1789" t="s">
        <v>245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">
      <c r="B1002" s="365">
        <v>5200</v>
      </c>
      <c r="C1002" s="1789" t="s">
        <v>246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">
      <c r="B1010" s="365">
        <v>5300</v>
      </c>
      <c r="C1010" s="1789" t="s">
        <v>619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">
      <c r="B1013" s="365">
        <v>5400</v>
      </c>
      <c r="C1013" s="1789" t="s">
        <v>681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">
      <c r="B1014" s="272">
        <v>5500</v>
      </c>
      <c r="C1014" s="1785" t="s">
        <v>682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909</v>
      </c>
      <c r="D1019" s="1794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>
        <f t="shared" si="238"/>
      </c>
      <c r="N1021" s="13"/>
    </row>
    <row r="1022" spans="2:14" ht="15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>
        <f t="shared" si="238"/>
      </c>
      <c r="N1022" s="13"/>
    </row>
    <row r="1023" spans="2:14" ht="15">
      <c r="B1023" s="582"/>
      <c r="C1023" s="1795" t="s">
        <v>690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">
      <c r="B1024" s="381">
        <v>98</v>
      </c>
      <c r="C1024" s="1795" t="s">
        <v>690</v>
      </c>
      <c r="D1024" s="179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>
        <f t="shared" si="238"/>
      </c>
      <c r="N1024" s="13"/>
    </row>
    <row r="1025" spans="2:14" ht="1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3"/>
      <c r="C1028" s="393" t="s">
        <v>736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1079</v>
      </c>
      <c r="F1028" s="396">
        <f t="shared" si="241"/>
        <v>1079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7</v>
      </c>
    </row>
    <row r="1029" spans="2:13" ht="1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3">
      <selection activeCell="E725" sqref="E725"/>
    </sheetView>
  </sheetViews>
  <sheetFormatPr defaultColWidth="9.1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2000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2001</v>
      </c>
      <c r="C80" s="1499">
        <v>3311</v>
      </c>
    </row>
    <row r="81" spans="1:3" ht="15.75">
      <c r="A81" s="1499">
        <v>3312</v>
      </c>
      <c r="B81" s="1503" t="s">
        <v>2002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1993</v>
      </c>
      <c r="C83" s="1499">
        <v>3321</v>
      </c>
    </row>
    <row r="84" spans="1:3" ht="15.75">
      <c r="A84" s="1499">
        <v>3322</v>
      </c>
      <c r="B84" s="1503" t="s">
        <v>1994</v>
      </c>
      <c r="C84" s="1499">
        <v>3322</v>
      </c>
    </row>
    <row r="85" spans="1:3" ht="15.75">
      <c r="A85" s="1499">
        <v>3323</v>
      </c>
      <c r="B85" s="1505" t="s">
        <v>1992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1995</v>
      </c>
      <c r="C87" s="1499">
        <v>3325</v>
      </c>
    </row>
    <row r="88" spans="1:3" ht="15.75">
      <c r="A88" s="1499">
        <v>3326</v>
      </c>
      <c r="B88" s="1502" t="s">
        <v>1996</v>
      </c>
      <c r="C88" s="1499">
        <v>3326</v>
      </c>
    </row>
    <row r="89" spans="1:3" ht="15.75">
      <c r="A89" s="1499">
        <v>3327</v>
      </c>
      <c r="B89" s="1502" t="s">
        <v>1997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1998</v>
      </c>
      <c r="C94" s="1499">
        <v>3337</v>
      </c>
    </row>
    <row r="95" spans="1:3" ht="15.75">
      <c r="A95" s="1499">
        <v>3338</v>
      </c>
      <c r="B95" s="1502" t="s">
        <v>1999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2003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2031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2004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2005</v>
      </c>
      <c r="C119" s="1499">
        <v>4457</v>
      </c>
    </row>
    <row r="120" spans="1:3" ht="15.75">
      <c r="A120" s="1499">
        <v>4458</v>
      </c>
      <c r="B120" s="1510" t="s">
        <v>2034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2035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2036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2046</v>
      </c>
      <c r="C162" s="1499">
        <v>5561</v>
      </c>
    </row>
    <row r="163" spans="1:3" ht="15.75">
      <c r="A163" s="1499">
        <v>5562</v>
      </c>
      <c r="B163" s="1513" t="s">
        <v>2047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2032</v>
      </c>
      <c r="B356" s="1528" t="s">
        <v>2033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1667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1668</v>
      </c>
    </row>
    <row r="365" spans="1:2" ht="18">
      <c r="A365" s="1589"/>
      <c r="B365" s="1544" t="s">
        <v>1669</v>
      </c>
    </row>
    <row r="366" spans="1:2" ht="18">
      <c r="A366" s="1546" t="s">
        <v>1300</v>
      </c>
      <c r="B366" s="1545" t="s">
        <v>1670</v>
      </c>
    </row>
    <row r="367" spans="1:2" ht="18">
      <c r="A367" s="1546" t="s">
        <v>1301</v>
      </c>
      <c r="B367" s="1547" t="s">
        <v>1671</v>
      </c>
    </row>
    <row r="368" spans="1:2" ht="18">
      <c r="A368" s="1546" t="s">
        <v>1302</v>
      </c>
      <c r="B368" s="1548" t="s">
        <v>1672</v>
      </c>
    </row>
    <row r="369" spans="1:2" ht="18">
      <c r="A369" s="1546" t="s">
        <v>1303</v>
      </c>
      <c r="B369" s="1548" t="s">
        <v>1673</v>
      </c>
    </row>
    <row r="370" spans="1:2" ht="18">
      <c r="A370" s="1546" t="s">
        <v>1304</v>
      </c>
      <c r="B370" s="1548" t="s">
        <v>1674</v>
      </c>
    </row>
    <row r="371" spans="1:2" ht="18">
      <c r="A371" s="1546" t="s">
        <v>1305</v>
      </c>
      <c r="B371" s="1548" t="s">
        <v>1675</v>
      </c>
    </row>
    <row r="372" spans="1:2" ht="18">
      <c r="A372" s="1546" t="s">
        <v>1306</v>
      </c>
      <c r="B372" s="1548" t="s">
        <v>1676</v>
      </c>
    </row>
    <row r="373" spans="1:2" ht="18">
      <c r="A373" s="1546" t="s">
        <v>1307</v>
      </c>
      <c r="B373" s="1549" t="s">
        <v>1677</v>
      </c>
    </row>
    <row r="374" spans="1:2" ht="18">
      <c r="A374" s="1546" t="s">
        <v>1308</v>
      </c>
      <c r="B374" s="1549" t="s">
        <v>1678</v>
      </c>
    </row>
    <row r="375" spans="1:2" ht="18">
      <c r="A375" s="1546" t="s">
        <v>1309</v>
      </c>
      <c r="B375" s="1549" t="s">
        <v>1679</v>
      </c>
    </row>
    <row r="376" spans="1:2" ht="18">
      <c r="A376" s="1546" t="s">
        <v>1310</v>
      </c>
      <c r="B376" s="1549" t="s">
        <v>1680</v>
      </c>
    </row>
    <row r="377" spans="1:2" ht="18">
      <c r="A377" s="1546" t="s">
        <v>1311</v>
      </c>
      <c r="B377" s="1550" t="s">
        <v>1681</v>
      </c>
    </row>
    <row r="378" spans="1:2" ht="18">
      <c r="A378" s="1546" t="s">
        <v>1312</v>
      </c>
      <c r="B378" s="1550" t="s">
        <v>1682</v>
      </c>
    </row>
    <row r="379" spans="1:2" ht="18">
      <c r="A379" s="1546" t="s">
        <v>1313</v>
      </c>
      <c r="B379" s="1549" t="s">
        <v>1683</v>
      </c>
    </row>
    <row r="380" spans="1:5" ht="18">
      <c r="A380" s="1546" t="s">
        <v>1314</v>
      </c>
      <c r="B380" s="1549" t="s">
        <v>1684</v>
      </c>
      <c r="C380" s="1551" t="s">
        <v>179</v>
      </c>
      <c r="E380" s="1552"/>
    </row>
    <row r="381" spans="1:5" ht="18">
      <c r="A381" s="1546" t="s">
        <v>1315</v>
      </c>
      <c r="B381" s="1548" t="s">
        <v>1685</v>
      </c>
      <c r="C381" s="1551" t="s">
        <v>179</v>
      </c>
      <c r="E381" s="1552"/>
    </row>
    <row r="382" spans="1:5" ht="18">
      <c r="A382" s="1546" t="s">
        <v>1316</v>
      </c>
      <c r="B382" s="1549" t="s">
        <v>1686</v>
      </c>
      <c r="C382" s="1551" t="s">
        <v>179</v>
      </c>
      <c r="E382" s="1552"/>
    </row>
    <row r="383" spans="1:5" ht="18">
      <c r="A383" s="1546" t="s">
        <v>1317</v>
      </c>
      <c r="B383" s="1549" t="s">
        <v>1687</v>
      </c>
      <c r="C383" s="1551" t="s">
        <v>179</v>
      </c>
      <c r="E383" s="1552"/>
    </row>
    <row r="384" spans="1:5" ht="18">
      <c r="A384" s="1546" t="s">
        <v>1318</v>
      </c>
      <c r="B384" s="1549" t="s">
        <v>1688</v>
      </c>
      <c r="C384" s="1551" t="s">
        <v>179</v>
      </c>
      <c r="E384" s="1552"/>
    </row>
    <row r="385" spans="1:5" ht="18">
      <c r="A385" s="1546" t="s">
        <v>1319</v>
      </c>
      <c r="B385" s="1549" t="s">
        <v>1689</v>
      </c>
      <c r="C385" s="1551" t="s">
        <v>179</v>
      </c>
      <c r="E385" s="1552"/>
    </row>
    <row r="386" spans="1:5" ht="18">
      <c r="A386" s="1546" t="s">
        <v>1320</v>
      </c>
      <c r="B386" s="1549" t="s">
        <v>1690</v>
      </c>
      <c r="C386" s="1551" t="s">
        <v>179</v>
      </c>
      <c r="E386" s="1552"/>
    </row>
    <row r="387" spans="1:5" ht="18">
      <c r="A387" s="1546" t="s">
        <v>1321</v>
      </c>
      <c r="B387" s="1549" t="s">
        <v>1691</v>
      </c>
      <c r="C387" s="1551" t="s">
        <v>179</v>
      </c>
      <c r="E387" s="1552"/>
    </row>
    <row r="388" spans="1:5" ht="18">
      <c r="A388" s="1546" t="s">
        <v>1322</v>
      </c>
      <c r="B388" s="1549" t="s">
        <v>1692</v>
      </c>
      <c r="C388" s="1551" t="s">
        <v>179</v>
      </c>
      <c r="E388" s="1552"/>
    </row>
    <row r="389" spans="1:5" ht="18">
      <c r="A389" s="1546" t="s">
        <v>1323</v>
      </c>
      <c r="B389" s="1548" t="s">
        <v>1693</v>
      </c>
      <c r="C389" s="1551" t="s">
        <v>179</v>
      </c>
      <c r="E389" s="1552"/>
    </row>
    <row r="390" spans="1:5" ht="18">
      <c r="A390" s="1546" t="s">
        <v>1324</v>
      </c>
      <c r="B390" s="1549" t="s">
        <v>1694</v>
      </c>
      <c r="C390" s="1551" t="s">
        <v>179</v>
      </c>
      <c r="E390" s="1552"/>
    </row>
    <row r="391" spans="1:5" ht="18">
      <c r="A391" s="1546" t="s">
        <v>1325</v>
      </c>
      <c r="B391" s="1548" t="s">
        <v>1695</v>
      </c>
      <c r="C391" s="1551" t="s">
        <v>179</v>
      </c>
      <c r="E391" s="1552"/>
    </row>
    <row r="392" spans="1:5" ht="18">
      <c r="A392" s="1546" t="s">
        <v>1326</v>
      </c>
      <c r="B392" s="1548" t="s">
        <v>1696</v>
      </c>
      <c r="C392" s="1551" t="s">
        <v>179</v>
      </c>
      <c r="E392" s="1552"/>
    </row>
    <row r="393" spans="1:5" ht="18">
      <c r="A393" s="1546" t="s">
        <v>1327</v>
      </c>
      <c r="B393" s="1548" t="s">
        <v>1697</v>
      </c>
      <c r="C393" s="1551" t="s">
        <v>179</v>
      </c>
      <c r="E393" s="1552"/>
    </row>
    <row r="394" spans="1:5" ht="18">
      <c r="A394" s="1546" t="s">
        <v>1328</v>
      </c>
      <c r="B394" s="1548" t="s">
        <v>1698</v>
      </c>
      <c r="C394" s="1551" t="s">
        <v>179</v>
      </c>
      <c r="E394" s="1552"/>
    </row>
    <row r="395" spans="1:5" ht="18">
      <c r="A395" s="1546" t="s">
        <v>1329</v>
      </c>
      <c r="B395" s="1548" t="s">
        <v>1699</v>
      </c>
      <c r="C395" s="1551" t="s">
        <v>179</v>
      </c>
      <c r="E395" s="1552"/>
    </row>
    <row r="396" spans="1:5" ht="18">
      <c r="A396" s="1546" t="s">
        <v>1330</v>
      </c>
      <c r="B396" s="1548" t="s">
        <v>1700</v>
      </c>
      <c r="C396" s="1551" t="s">
        <v>179</v>
      </c>
      <c r="E396" s="1552"/>
    </row>
    <row r="397" spans="1:5" ht="18">
      <c r="A397" s="1546" t="s">
        <v>1331</v>
      </c>
      <c r="B397" s="1548" t="s">
        <v>1701</v>
      </c>
      <c r="C397" s="1551" t="s">
        <v>179</v>
      </c>
      <c r="E397" s="1552"/>
    </row>
    <row r="398" spans="1:5" ht="18">
      <c r="A398" s="1546" t="s">
        <v>1332</v>
      </c>
      <c r="B398" s="1548" t="s">
        <v>1702</v>
      </c>
      <c r="C398" s="1551" t="s">
        <v>179</v>
      </c>
      <c r="E398" s="1552"/>
    </row>
    <row r="399" spans="1:5" ht="18">
      <c r="A399" s="1546" t="s">
        <v>1333</v>
      </c>
      <c r="B399" s="1553" t="s">
        <v>1703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1704</v>
      </c>
      <c r="C401" s="1551" t="s">
        <v>179</v>
      </c>
      <c r="E401" s="1552"/>
    </row>
    <row r="402" spans="1:5" ht="18">
      <c r="A402" s="1589" t="s">
        <v>179</v>
      </c>
      <c r="B402" s="1556" t="s">
        <v>1705</v>
      </c>
      <c r="C402" s="1551" t="s">
        <v>179</v>
      </c>
      <c r="E402" s="1552"/>
    </row>
    <row r="403" spans="1:5" ht="18">
      <c r="A403" s="1561" t="s">
        <v>1336</v>
      </c>
      <c r="B403" s="1557" t="s">
        <v>1706</v>
      </c>
      <c r="C403" s="1551" t="s">
        <v>179</v>
      </c>
      <c r="E403" s="1552"/>
    </row>
    <row r="404" spans="1:5" ht="18">
      <c r="A404" s="1546" t="s">
        <v>1337</v>
      </c>
      <c r="B404" s="1533" t="s">
        <v>1707</v>
      </c>
      <c r="C404" s="1551" t="s">
        <v>179</v>
      </c>
      <c r="E404" s="1552"/>
    </row>
    <row r="405" spans="1:5" ht="18">
      <c r="A405" s="1591" t="s">
        <v>1338</v>
      </c>
      <c r="B405" s="1558" t="s">
        <v>1708</v>
      </c>
      <c r="C405" s="1551" t="s">
        <v>179</v>
      </c>
      <c r="E405" s="1552"/>
    </row>
    <row r="406" spans="1:5" ht="18">
      <c r="A406" s="1542" t="s">
        <v>179</v>
      </c>
      <c r="B406" s="1559" t="s">
        <v>1709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1710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1711</v>
      </c>
      <c r="C423" s="1551" t="s">
        <v>179</v>
      </c>
      <c r="E423" s="1552"/>
    </row>
    <row r="424" spans="1:5" ht="18">
      <c r="A424" s="1546" t="s">
        <v>1352</v>
      </c>
      <c r="B424" s="1569" t="s">
        <v>1712</v>
      </c>
      <c r="C424" s="1551" t="s">
        <v>179</v>
      </c>
      <c r="E424" s="1552"/>
    </row>
    <row r="425" spans="1:5" ht="18">
      <c r="A425" s="1546" t="s">
        <v>1353</v>
      </c>
      <c r="B425" s="1570" t="s">
        <v>1713</v>
      </c>
      <c r="C425" s="1551" t="s">
        <v>179</v>
      </c>
      <c r="E425" s="1552"/>
    </row>
    <row r="426" spans="1:5" ht="18">
      <c r="A426" s="1546" t="s">
        <v>1354</v>
      </c>
      <c r="B426" s="1569" t="s">
        <v>1714</v>
      </c>
      <c r="C426" s="1551" t="s">
        <v>179</v>
      </c>
      <c r="E426" s="1552"/>
    </row>
    <row r="427" spans="1:5" ht="18">
      <c r="A427" s="1546" t="s">
        <v>1355</v>
      </c>
      <c r="B427" s="1569" t="s">
        <v>1715</v>
      </c>
      <c r="C427" s="1551" t="s">
        <v>179</v>
      </c>
      <c r="E427" s="1552"/>
    </row>
    <row r="428" spans="1:5" ht="18">
      <c r="A428" s="1546" t="s">
        <v>1356</v>
      </c>
      <c r="B428" s="1571" t="s">
        <v>1716</v>
      </c>
      <c r="C428" s="1551" t="s">
        <v>179</v>
      </c>
      <c r="E428" s="1552"/>
    </row>
    <row r="429" spans="1:5" ht="18">
      <c r="A429" s="1546" t="s">
        <v>1357</v>
      </c>
      <c r="B429" s="1571" t="s">
        <v>1717</v>
      </c>
      <c r="C429" s="1551" t="s">
        <v>179</v>
      </c>
      <c r="E429" s="1552"/>
    </row>
    <row r="430" spans="1:5" ht="18">
      <c r="A430" s="1546" t="s">
        <v>1358</v>
      </c>
      <c r="B430" s="1571" t="s">
        <v>1718</v>
      </c>
      <c r="C430" s="1551" t="s">
        <v>179</v>
      </c>
      <c r="E430" s="1552"/>
    </row>
    <row r="431" spans="1:5" ht="18">
      <c r="A431" s="1546" t="s">
        <v>1359</v>
      </c>
      <c r="B431" s="1571" t="s">
        <v>1719</v>
      </c>
      <c r="C431" s="1551" t="s">
        <v>179</v>
      </c>
      <c r="E431" s="1552"/>
    </row>
    <row r="432" spans="1:5" ht="18">
      <c r="A432" s="1546" t="s">
        <v>1360</v>
      </c>
      <c r="B432" s="1571" t="s">
        <v>1720</v>
      </c>
      <c r="C432" s="1551" t="s">
        <v>179</v>
      </c>
      <c r="E432" s="1552"/>
    </row>
    <row r="433" spans="1:5" ht="18">
      <c r="A433" s="1546" t="s">
        <v>1361</v>
      </c>
      <c r="B433" s="1569" t="s">
        <v>1721</v>
      </c>
      <c r="C433" s="1551" t="s">
        <v>179</v>
      </c>
      <c r="E433" s="1552"/>
    </row>
    <row r="434" spans="1:5" ht="18">
      <c r="A434" s="1546" t="s">
        <v>1362</v>
      </c>
      <c r="B434" s="1569" t="s">
        <v>1722</v>
      </c>
      <c r="C434" s="1551" t="s">
        <v>179</v>
      </c>
      <c r="E434" s="1552"/>
    </row>
    <row r="435" spans="1:5" ht="18">
      <c r="A435" s="1546" t="s">
        <v>1363</v>
      </c>
      <c r="B435" s="1569" t="s">
        <v>1723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1724</v>
      </c>
      <c r="C436" s="1551" t="s">
        <v>179</v>
      </c>
      <c r="E436" s="1552"/>
    </row>
    <row r="437" spans="1:5" ht="18">
      <c r="A437" s="1546" t="s">
        <v>1365</v>
      </c>
      <c r="B437" s="1568" t="s">
        <v>1725</v>
      </c>
      <c r="C437" s="1551" t="s">
        <v>179</v>
      </c>
      <c r="E437" s="1552"/>
    </row>
    <row r="438" spans="1:5" ht="18">
      <c r="A438" s="1546" t="s">
        <v>1366</v>
      </c>
      <c r="B438" s="1570" t="s">
        <v>1726</v>
      </c>
      <c r="C438" s="1551" t="s">
        <v>179</v>
      </c>
      <c r="E438" s="1552"/>
    </row>
    <row r="439" spans="1:5" ht="18">
      <c r="A439" s="1546" t="s">
        <v>1367</v>
      </c>
      <c r="B439" s="1569" t="s">
        <v>1727</v>
      </c>
      <c r="C439" s="1551" t="s">
        <v>179</v>
      </c>
      <c r="E439" s="1552"/>
    </row>
    <row r="440" spans="1:5" ht="18">
      <c r="A440" s="1546" t="s">
        <v>1368</v>
      </c>
      <c r="B440" s="1569" t="s">
        <v>1728</v>
      </c>
      <c r="C440" s="1551" t="s">
        <v>179</v>
      </c>
      <c r="E440" s="1552"/>
    </row>
    <row r="441" spans="1:5" ht="18">
      <c r="A441" s="1546" t="s">
        <v>1369</v>
      </c>
      <c r="B441" s="1569" t="s">
        <v>1729</v>
      </c>
      <c r="C441" s="1551" t="s">
        <v>179</v>
      </c>
      <c r="E441" s="1552"/>
    </row>
    <row r="442" spans="1:5" ht="18">
      <c r="A442" s="1546" t="s">
        <v>1370</v>
      </c>
      <c r="B442" s="1569" t="s">
        <v>1730</v>
      </c>
      <c r="C442" s="1551" t="s">
        <v>179</v>
      </c>
      <c r="E442" s="1552"/>
    </row>
    <row r="443" spans="1:5" ht="18">
      <c r="A443" s="1546" t="s">
        <v>1371</v>
      </c>
      <c r="B443" s="1569" t="s">
        <v>1731</v>
      </c>
      <c r="C443" s="1551" t="s">
        <v>179</v>
      </c>
      <c r="E443" s="1552"/>
    </row>
    <row r="444" spans="1:5" ht="18">
      <c r="A444" s="1546" t="s">
        <v>1372</v>
      </c>
      <c r="B444" s="1569" t="s">
        <v>1732</v>
      </c>
      <c r="C444" s="1551" t="s">
        <v>179</v>
      </c>
      <c r="E444" s="1552"/>
    </row>
    <row r="445" spans="1:5" ht="18">
      <c r="A445" s="1546" t="s">
        <v>1373</v>
      </c>
      <c r="B445" s="1569" t="s">
        <v>1733</v>
      </c>
      <c r="C445" s="1551" t="s">
        <v>179</v>
      </c>
      <c r="E445" s="1552"/>
    </row>
    <row r="446" spans="1:5" ht="18">
      <c r="A446" s="1546" t="s">
        <v>1374</v>
      </c>
      <c r="B446" s="1569" t="s">
        <v>1734</v>
      </c>
      <c r="C446" s="1551" t="s">
        <v>179</v>
      </c>
      <c r="E446" s="1552"/>
    </row>
    <row r="447" spans="1:5" ht="18">
      <c r="A447" s="1546" t="s">
        <v>1375</v>
      </c>
      <c r="B447" s="1569" t="s">
        <v>1735</v>
      </c>
      <c r="C447" s="1551" t="s">
        <v>179</v>
      </c>
      <c r="E447" s="1552"/>
    </row>
    <row r="448" spans="1:5" ht="18">
      <c r="A448" s="1546" t="s">
        <v>1376</v>
      </c>
      <c r="B448" s="1569" t="s">
        <v>1736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1737</v>
      </c>
      <c r="C449" s="1551" t="s">
        <v>179</v>
      </c>
      <c r="E449" s="1552"/>
    </row>
    <row r="450" spans="1:5" ht="18">
      <c r="A450" s="1546" t="s">
        <v>1378</v>
      </c>
      <c r="B450" s="1568" t="s">
        <v>1738</v>
      </c>
      <c r="C450" s="1551" t="s">
        <v>179</v>
      </c>
      <c r="E450" s="1552"/>
    </row>
    <row r="451" spans="1:5" ht="18">
      <c r="A451" s="1546" t="s">
        <v>1379</v>
      </c>
      <c r="B451" s="1569" t="s">
        <v>1739</v>
      </c>
      <c r="C451" s="1551" t="s">
        <v>179</v>
      </c>
      <c r="E451" s="1552"/>
    </row>
    <row r="452" spans="1:5" ht="18">
      <c r="A452" s="1546" t="s">
        <v>1380</v>
      </c>
      <c r="B452" s="1569" t="s">
        <v>1740</v>
      </c>
      <c r="C452" s="1551" t="s">
        <v>179</v>
      </c>
      <c r="E452" s="1552"/>
    </row>
    <row r="453" spans="1:5" ht="18">
      <c r="A453" s="1546" t="s">
        <v>1381</v>
      </c>
      <c r="B453" s="1569" t="s">
        <v>1741</v>
      </c>
      <c r="C453" s="1551" t="s">
        <v>179</v>
      </c>
      <c r="E453" s="1552"/>
    </row>
    <row r="454" spans="1:5" ht="18">
      <c r="A454" s="1546" t="s">
        <v>1382</v>
      </c>
      <c r="B454" s="1570" t="s">
        <v>1742</v>
      </c>
      <c r="C454" s="1551" t="s">
        <v>179</v>
      </c>
      <c r="E454" s="1552"/>
    </row>
    <row r="455" spans="1:5" ht="18">
      <c r="A455" s="1546" t="s">
        <v>1383</v>
      </c>
      <c r="B455" s="1569" t="s">
        <v>1743</v>
      </c>
      <c r="C455" s="1551" t="s">
        <v>179</v>
      </c>
      <c r="E455" s="1552"/>
    </row>
    <row r="456" spans="1:5" ht="18">
      <c r="A456" s="1546" t="s">
        <v>1384</v>
      </c>
      <c r="B456" s="1569" t="s">
        <v>1744</v>
      </c>
      <c r="C456" s="1551" t="s">
        <v>179</v>
      </c>
      <c r="E456" s="1552"/>
    </row>
    <row r="457" spans="1:5" ht="18">
      <c r="A457" s="1546" t="s">
        <v>1385</v>
      </c>
      <c r="B457" s="1569" t="s">
        <v>1745</v>
      </c>
      <c r="C457" s="1551" t="s">
        <v>179</v>
      </c>
      <c r="E457" s="1552"/>
    </row>
    <row r="458" spans="1:5" ht="18">
      <c r="A458" s="1546" t="s">
        <v>1386</v>
      </c>
      <c r="B458" s="1569" t="s">
        <v>1746</v>
      </c>
      <c r="C458" s="1551" t="s">
        <v>179</v>
      </c>
      <c r="E458" s="1552"/>
    </row>
    <row r="459" spans="1:5" ht="18">
      <c r="A459" s="1546" t="s">
        <v>1387</v>
      </c>
      <c r="B459" s="1569" t="s">
        <v>1747</v>
      </c>
      <c r="C459" s="1551" t="s">
        <v>179</v>
      </c>
      <c r="E459" s="1552"/>
    </row>
    <row r="460" spans="1:5" ht="18">
      <c r="A460" s="1546" t="s">
        <v>1388</v>
      </c>
      <c r="B460" s="1569" t="s">
        <v>1748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1749</v>
      </c>
      <c r="C461" s="1551" t="s">
        <v>179</v>
      </c>
      <c r="E461" s="1552"/>
    </row>
    <row r="462" spans="1:5" ht="18">
      <c r="A462" s="1546" t="s">
        <v>1390</v>
      </c>
      <c r="B462" s="1573" t="s">
        <v>1750</v>
      </c>
      <c r="C462" s="1551" t="s">
        <v>179</v>
      </c>
      <c r="E462" s="1552"/>
    </row>
    <row r="463" spans="1:5" ht="18">
      <c r="A463" s="1546" t="s">
        <v>1391</v>
      </c>
      <c r="B463" s="1569" t="s">
        <v>1751</v>
      </c>
      <c r="C463" s="1551" t="s">
        <v>179</v>
      </c>
      <c r="E463" s="1552"/>
    </row>
    <row r="464" spans="1:5" ht="18">
      <c r="A464" s="1546" t="s">
        <v>1392</v>
      </c>
      <c r="B464" s="1569" t="s">
        <v>1752</v>
      </c>
      <c r="C464" s="1551" t="s">
        <v>179</v>
      </c>
      <c r="E464" s="1552"/>
    </row>
    <row r="465" spans="1:5" ht="18">
      <c r="A465" s="1546" t="s">
        <v>1393</v>
      </c>
      <c r="B465" s="1569" t="s">
        <v>1753</v>
      </c>
      <c r="C465" s="1551" t="s">
        <v>179</v>
      </c>
      <c r="E465" s="1552"/>
    </row>
    <row r="466" spans="1:5" ht="18">
      <c r="A466" s="1546" t="s">
        <v>1394</v>
      </c>
      <c r="B466" s="1569" t="s">
        <v>1754</v>
      </c>
      <c r="C466" s="1551" t="s">
        <v>179</v>
      </c>
      <c r="E466" s="1552"/>
    </row>
    <row r="467" spans="1:5" ht="18">
      <c r="A467" s="1546" t="s">
        <v>1395</v>
      </c>
      <c r="B467" s="1569" t="s">
        <v>1755</v>
      </c>
      <c r="C467" s="1551" t="s">
        <v>179</v>
      </c>
      <c r="E467" s="1552"/>
    </row>
    <row r="468" spans="1:5" ht="18">
      <c r="A468" s="1546" t="s">
        <v>1396</v>
      </c>
      <c r="B468" s="1569" t="s">
        <v>1756</v>
      </c>
      <c r="C468" s="1551" t="s">
        <v>179</v>
      </c>
      <c r="E468" s="1552"/>
    </row>
    <row r="469" spans="1:5" ht="18">
      <c r="A469" s="1546" t="s">
        <v>1397</v>
      </c>
      <c r="B469" s="1569" t="s">
        <v>1757</v>
      </c>
      <c r="C469" s="1551" t="s">
        <v>179</v>
      </c>
      <c r="E469" s="1552"/>
    </row>
    <row r="470" spans="1:5" ht="18">
      <c r="A470" s="1546" t="s">
        <v>1398</v>
      </c>
      <c r="B470" s="1569" t="s">
        <v>1758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1759</v>
      </c>
      <c r="C471" s="1551" t="s">
        <v>179</v>
      </c>
      <c r="E471" s="1552"/>
    </row>
    <row r="472" spans="1:5" ht="18">
      <c r="A472" s="1546" t="s">
        <v>1400</v>
      </c>
      <c r="B472" s="1568" t="s">
        <v>1760</v>
      </c>
      <c r="C472" s="1551" t="s">
        <v>179</v>
      </c>
      <c r="E472" s="1552"/>
    </row>
    <row r="473" spans="1:5" ht="18">
      <c r="A473" s="1546" t="s">
        <v>1401</v>
      </c>
      <c r="B473" s="1569" t="s">
        <v>1761</v>
      </c>
      <c r="C473" s="1551" t="s">
        <v>179</v>
      </c>
      <c r="E473" s="1552"/>
    </row>
    <row r="474" spans="1:5" ht="18">
      <c r="A474" s="1546" t="s">
        <v>1402</v>
      </c>
      <c r="B474" s="1569" t="s">
        <v>1762</v>
      </c>
      <c r="C474" s="1551" t="s">
        <v>179</v>
      </c>
      <c r="E474" s="1552"/>
    </row>
    <row r="475" spans="1:5" ht="18">
      <c r="A475" s="1546" t="s">
        <v>1403</v>
      </c>
      <c r="B475" s="1570" t="s">
        <v>1763</v>
      </c>
      <c r="C475" s="1551" t="s">
        <v>179</v>
      </c>
      <c r="E475" s="1552"/>
    </row>
    <row r="476" spans="1:5" ht="18">
      <c r="A476" s="1546" t="s">
        <v>1404</v>
      </c>
      <c r="B476" s="1569" t="s">
        <v>1764</v>
      </c>
      <c r="C476" s="1551" t="s">
        <v>179</v>
      </c>
      <c r="E476" s="1552"/>
    </row>
    <row r="477" spans="1:5" ht="18">
      <c r="A477" s="1546" t="s">
        <v>1405</v>
      </c>
      <c r="B477" s="1569" t="s">
        <v>1765</v>
      </c>
      <c r="C477" s="1551" t="s">
        <v>179</v>
      </c>
      <c r="E477" s="1552"/>
    </row>
    <row r="478" spans="1:5" ht="18">
      <c r="A478" s="1546" t="s">
        <v>1406</v>
      </c>
      <c r="B478" s="1569" t="s">
        <v>1766</v>
      </c>
      <c r="C478" s="1551" t="s">
        <v>179</v>
      </c>
      <c r="E478" s="1552"/>
    </row>
    <row r="479" spans="1:5" ht="18">
      <c r="A479" s="1546" t="s">
        <v>1407</v>
      </c>
      <c r="B479" s="1569" t="s">
        <v>1767</v>
      </c>
      <c r="C479" s="1551" t="s">
        <v>179</v>
      </c>
      <c r="E479" s="1552"/>
    </row>
    <row r="480" spans="1:5" ht="18">
      <c r="A480" s="1546" t="s">
        <v>1408</v>
      </c>
      <c r="B480" s="1569" t="s">
        <v>1768</v>
      </c>
      <c r="C480" s="1551" t="s">
        <v>179</v>
      </c>
      <c r="E480" s="1552"/>
    </row>
    <row r="481" spans="1:5" ht="18">
      <c r="A481" s="1546" t="s">
        <v>1409</v>
      </c>
      <c r="B481" s="1569" t="s">
        <v>1769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1770</v>
      </c>
      <c r="C482" s="1551" t="s">
        <v>179</v>
      </c>
      <c r="E482" s="1552"/>
    </row>
    <row r="483" spans="1:5" ht="18">
      <c r="A483" s="1546" t="s">
        <v>1411</v>
      </c>
      <c r="B483" s="1568" t="s">
        <v>1771</v>
      </c>
      <c r="C483" s="1551" t="s">
        <v>179</v>
      </c>
      <c r="E483" s="1552"/>
    </row>
    <row r="484" spans="1:5" ht="18">
      <c r="A484" s="1546" t="s">
        <v>1412</v>
      </c>
      <c r="B484" s="1569" t="s">
        <v>1772</v>
      </c>
      <c r="C484" s="1551" t="s">
        <v>179</v>
      </c>
      <c r="E484" s="1552"/>
    </row>
    <row r="485" spans="1:5" ht="18">
      <c r="A485" s="1546" t="s">
        <v>1413</v>
      </c>
      <c r="B485" s="1570" t="s">
        <v>1773</v>
      </c>
      <c r="C485" s="1551" t="s">
        <v>179</v>
      </c>
      <c r="E485" s="1552"/>
    </row>
    <row r="486" spans="1:5" ht="18">
      <c r="A486" s="1546" t="s">
        <v>1414</v>
      </c>
      <c r="B486" s="1569" t="s">
        <v>1774</v>
      </c>
      <c r="C486" s="1551" t="s">
        <v>179</v>
      </c>
      <c r="E486" s="1552"/>
    </row>
    <row r="487" spans="1:5" ht="18">
      <c r="A487" s="1546" t="s">
        <v>1415</v>
      </c>
      <c r="B487" s="1569" t="s">
        <v>1775</v>
      </c>
      <c r="C487" s="1551" t="s">
        <v>179</v>
      </c>
      <c r="E487" s="1552"/>
    </row>
    <row r="488" spans="1:5" ht="18">
      <c r="A488" s="1546" t="s">
        <v>1416</v>
      </c>
      <c r="B488" s="1569" t="s">
        <v>1776</v>
      </c>
      <c r="C488" s="1551" t="s">
        <v>179</v>
      </c>
      <c r="E488" s="1552"/>
    </row>
    <row r="489" spans="1:5" ht="18">
      <c r="A489" s="1546" t="s">
        <v>1417</v>
      </c>
      <c r="B489" s="1569" t="s">
        <v>1777</v>
      </c>
      <c r="C489" s="1551" t="s">
        <v>179</v>
      </c>
      <c r="E489" s="1552"/>
    </row>
    <row r="490" spans="1:5" ht="18">
      <c r="A490" s="1546" t="s">
        <v>1418</v>
      </c>
      <c r="B490" s="1569" t="s">
        <v>1778</v>
      </c>
      <c r="C490" s="1551" t="s">
        <v>179</v>
      </c>
      <c r="E490" s="1552"/>
    </row>
    <row r="491" spans="1:5" ht="18">
      <c r="A491" s="1546" t="s">
        <v>1419</v>
      </c>
      <c r="B491" s="1569" t="s">
        <v>1779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1780</v>
      </c>
      <c r="C492" s="1551" t="s">
        <v>179</v>
      </c>
      <c r="E492" s="1552"/>
    </row>
    <row r="493" spans="1:5" ht="18">
      <c r="A493" s="1546" t="s">
        <v>1421</v>
      </c>
      <c r="B493" s="1573" t="s">
        <v>1781</v>
      </c>
      <c r="C493" s="1551" t="s">
        <v>179</v>
      </c>
      <c r="E493" s="1552"/>
    </row>
    <row r="494" spans="1:5" ht="18">
      <c r="A494" s="1546" t="s">
        <v>1422</v>
      </c>
      <c r="B494" s="1569" t="s">
        <v>1782</v>
      </c>
      <c r="C494" s="1551" t="s">
        <v>179</v>
      </c>
      <c r="E494" s="1552"/>
    </row>
    <row r="495" spans="1:5" ht="18">
      <c r="A495" s="1546" t="s">
        <v>1423</v>
      </c>
      <c r="B495" s="1569" t="s">
        <v>1783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1784</v>
      </c>
      <c r="C496" s="1551" t="s">
        <v>179</v>
      </c>
      <c r="E496" s="1552"/>
    </row>
    <row r="497" spans="1:5" ht="18">
      <c r="A497" s="1546" t="s">
        <v>1425</v>
      </c>
      <c r="B497" s="1568" t="s">
        <v>1785</v>
      </c>
      <c r="C497" s="1551" t="s">
        <v>179</v>
      </c>
      <c r="E497" s="1552"/>
    </row>
    <row r="498" spans="1:5" ht="18">
      <c r="A498" s="1546" t="s">
        <v>1426</v>
      </c>
      <c r="B498" s="1569" t="s">
        <v>1786</v>
      </c>
      <c r="C498" s="1551" t="s">
        <v>179</v>
      </c>
      <c r="E498" s="1552"/>
    </row>
    <row r="499" spans="1:5" ht="18">
      <c r="A499" s="1546" t="s">
        <v>1427</v>
      </c>
      <c r="B499" s="1570" t="s">
        <v>1787</v>
      </c>
      <c r="C499" s="1551" t="s">
        <v>179</v>
      </c>
      <c r="E499" s="1552"/>
    </row>
    <row r="500" spans="1:5" ht="18">
      <c r="A500" s="1546" t="s">
        <v>1428</v>
      </c>
      <c r="B500" s="1569" t="s">
        <v>1788</v>
      </c>
      <c r="C500" s="1551" t="s">
        <v>179</v>
      </c>
      <c r="E500" s="1552"/>
    </row>
    <row r="501" spans="1:5" ht="18">
      <c r="A501" s="1546" t="s">
        <v>1429</v>
      </c>
      <c r="B501" s="1569" t="s">
        <v>1789</v>
      </c>
      <c r="C501" s="1551" t="s">
        <v>179</v>
      </c>
      <c r="E501" s="1552"/>
    </row>
    <row r="502" spans="1:5" ht="18">
      <c r="A502" s="1546" t="s">
        <v>1430</v>
      </c>
      <c r="B502" s="1569" t="s">
        <v>1790</v>
      </c>
      <c r="C502" s="1551" t="s">
        <v>179</v>
      </c>
      <c r="E502" s="1552"/>
    </row>
    <row r="503" spans="1:5" ht="18">
      <c r="A503" s="1546" t="s">
        <v>1431</v>
      </c>
      <c r="B503" s="1569" t="s">
        <v>1791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1792</v>
      </c>
      <c r="C504" s="1551" t="s">
        <v>179</v>
      </c>
      <c r="E504" s="1552"/>
    </row>
    <row r="505" spans="1:5" ht="18">
      <c r="A505" s="1546" t="s">
        <v>1433</v>
      </c>
      <c r="B505" s="1568" t="s">
        <v>1793</v>
      </c>
      <c r="C505" s="1551" t="s">
        <v>179</v>
      </c>
      <c r="E505" s="1552"/>
    </row>
    <row r="506" spans="1:5" ht="18">
      <c r="A506" s="1546" t="s">
        <v>1434</v>
      </c>
      <c r="B506" s="1569" t="s">
        <v>1794</v>
      </c>
      <c r="C506" s="1551" t="s">
        <v>179</v>
      </c>
      <c r="E506" s="1552"/>
    </row>
    <row r="507" spans="1:5" ht="18">
      <c r="A507" s="1546" t="s">
        <v>1435</v>
      </c>
      <c r="B507" s="1569" t="s">
        <v>1795</v>
      </c>
      <c r="C507" s="1551" t="s">
        <v>179</v>
      </c>
      <c r="E507" s="1552"/>
    </row>
    <row r="508" spans="1:5" ht="18">
      <c r="A508" s="1546" t="s">
        <v>1436</v>
      </c>
      <c r="B508" s="1569" t="s">
        <v>1796</v>
      </c>
      <c r="C508" s="1551" t="s">
        <v>179</v>
      </c>
      <c r="E508" s="1552"/>
    </row>
    <row r="509" spans="1:5" ht="18">
      <c r="A509" s="1546" t="s">
        <v>1437</v>
      </c>
      <c r="B509" s="1570" t="s">
        <v>1797</v>
      </c>
      <c r="C509" s="1551" t="s">
        <v>179</v>
      </c>
      <c r="E509" s="1552"/>
    </row>
    <row r="510" spans="1:5" ht="18">
      <c r="A510" s="1546" t="s">
        <v>1438</v>
      </c>
      <c r="B510" s="1569" t="s">
        <v>1798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1799</v>
      </c>
      <c r="C511" s="1551" t="s">
        <v>179</v>
      </c>
      <c r="E511" s="1552"/>
    </row>
    <row r="512" spans="1:5" ht="18">
      <c r="A512" s="1546" t="s">
        <v>1440</v>
      </c>
      <c r="B512" s="1568" t="s">
        <v>1800</v>
      </c>
      <c r="C512" s="1551" t="s">
        <v>179</v>
      </c>
      <c r="E512" s="1552"/>
    </row>
    <row r="513" spans="1:5" ht="18">
      <c r="A513" s="1546" t="s">
        <v>1441</v>
      </c>
      <c r="B513" s="1569" t="s">
        <v>1801</v>
      </c>
      <c r="C513" s="1551" t="s">
        <v>179</v>
      </c>
      <c r="E513" s="1552"/>
    </row>
    <row r="514" spans="1:5" ht="18">
      <c r="A514" s="1546" t="s">
        <v>1442</v>
      </c>
      <c r="B514" s="1569" t="s">
        <v>1802</v>
      </c>
      <c r="C514" s="1551" t="s">
        <v>179</v>
      </c>
      <c r="E514" s="1552"/>
    </row>
    <row r="515" spans="1:5" ht="18">
      <c r="A515" s="1546" t="s">
        <v>1443</v>
      </c>
      <c r="B515" s="1569" t="s">
        <v>1803</v>
      </c>
      <c r="C515" s="1551" t="s">
        <v>179</v>
      </c>
      <c r="E515" s="1552"/>
    </row>
    <row r="516" spans="1:5" ht="18">
      <c r="A516" s="1546" t="s">
        <v>1444</v>
      </c>
      <c r="B516" s="1570" t="s">
        <v>1804</v>
      </c>
      <c r="C516" s="1551" t="s">
        <v>179</v>
      </c>
      <c r="E516" s="1552"/>
    </row>
    <row r="517" spans="1:5" ht="18">
      <c r="A517" s="1546" t="s">
        <v>1445</v>
      </c>
      <c r="B517" s="1569" t="s">
        <v>1805</v>
      </c>
      <c r="C517" s="1551" t="s">
        <v>179</v>
      </c>
      <c r="E517" s="1552"/>
    </row>
    <row r="518" spans="1:5" ht="18">
      <c r="A518" s="1546" t="s">
        <v>1446</v>
      </c>
      <c r="B518" s="1569" t="s">
        <v>1806</v>
      </c>
      <c r="C518" s="1551" t="s">
        <v>179</v>
      </c>
      <c r="E518" s="1552"/>
    </row>
    <row r="519" spans="1:5" ht="18">
      <c r="A519" s="1546" t="s">
        <v>1447</v>
      </c>
      <c r="B519" s="1569" t="s">
        <v>1807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1808</v>
      </c>
      <c r="C520" s="1551" t="s">
        <v>179</v>
      </c>
      <c r="E520" s="1552"/>
    </row>
    <row r="521" spans="1:5" ht="18">
      <c r="A521" s="1546" t="s">
        <v>1449</v>
      </c>
      <c r="B521" s="1568" t="s">
        <v>1809</v>
      </c>
      <c r="C521" s="1551" t="s">
        <v>179</v>
      </c>
      <c r="E521" s="1552"/>
    </row>
    <row r="522" spans="1:5" ht="18">
      <c r="A522" s="1546" t="s">
        <v>1450</v>
      </c>
      <c r="B522" s="1569" t="s">
        <v>1810</v>
      </c>
      <c r="C522" s="1551" t="s">
        <v>179</v>
      </c>
      <c r="E522" s="1552"/>
    </row>
    <row r="523" spans="1:5" ht="18">
      <c r="A523" s="1546" t="s">
        <v>1451</v>
      </c>
      <c r="B523" s="1570" t="s">
        <v>1811</v>
      </c>
      <c r="C523" s="1551" t="s">
        <v>179</v>
      </c>
      <c r="E523" s="1552"/>
    </row>
    <row r="524" spans="1:5" ht="18">
      <c r="A524" s="1546" t="s">
        <v>1452</v>
      </c>
      <c r="B524" s="1569" t="s">
        <v>1812</v>
      </c>
      <c r="C524" s="1551" t="s">
        <v>179</v>
      </c>
      <c r="E524" s="1552"/>
    </row>
    <row r="525" spans="1:5" ht="18">
      <c r="A525" s="1546" t="s">
        <v>1453</v>
      </c>
      <c r="B525" s="1569" t="s">
        <v>1813</v>
      </c>
      <c r="C525" s="1551" t="s">
        <v>179</v>
      </c>
      <c r="E525" s="1552"/>
    </row>
    <row r="526" spans="1:5" ht="18">
      <c r="A526" s="1546" t="s">
        <v>1454</v>
      </c>
      <c r="B526" s="1569" t="s">
        <v>1814</v>
      </c>
      <c r="C526" s="1551" t="s">
        <v>179</v>
      </c>
      <c r="E526" s="1552"/>
    </row>
    <row r="527" spans="1:5" ht="18">
      <c r="A527" s="1546" t="s">
        <v>1455</v>
      </c>
      <c r="B527" s="1569" t="s">
        <v>1815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1816</v>
      </c>
      <c r="C528" s="1551" t="s">
        <v>179</v>
      </c>
      <c r="E528" s="1552"/>
    </row>
    <row r="529" spans="1:5" ht="18">
      <c r="A529" s="1546" t="s">
        <v>1457</v>
      </c>
      <c r="B529" s="1568" t="s">
        <v>1817</v>
      </c>
      <c r="C529" s="1551" t="s">
        <v>179</v>
      </c>
      <c r="E529" s="1552"/>
    </row>
    <row r="530" spans="1:5" ht="18">
      <c r="A530" s="1546" t="s">
        <v>1458</v>
      </c>
      <c r="B530" s="1569" t="s">
        <v>1818</v>
      </c>
      <c r="C530" s="1551" t="s">
        <v>179</v>
      </c>
      <c r="E530" s="1552"/>
    </row>
    <row r="531" spans="1:5" ht="18">
      <c r="A531" s="1546" t="s">
        <v>1459</v>
      </c>
      <c r="B531" s="1569" t="s">
        <v>1819</v>
      </c>
      <c r="C531" s="1551" t="s">
        <v>179</v>
      </c>
      <c r="E531" s="1552"/>
    </row>
    <row r="532" spans="1:5" ht="18">
      <c r="A532" s="1546" t="s">
        <v>1460</v>
      </c>
      <c r="B532" s="1569" t="s">
        <v>1820</v>
      </c>
      <c r="C532" s="1551" t="s">
        <v>179</v>
      </c>
      <c r="E532" s="1552"/>
    </row>
    <row r="533" spans="1:5" ht="18">
      <c r="A533" s="1546" t="s">
        <v>1461</v>
      </c>
      <c r="B533" s="1569" t="s">
        <v>1821</v>
      </c>
      <c r="C533" s="1551" t="s">
        <v>179</v>
      </c>
      <c r="E533" s="1552"/>
    </row>
    <row r="534" spans="1:5" ht="18">
      <c r="A534" s="1546" t="s">
        <v>1462</v>
      </c>
      <c r="B534" s="1569" t="s">
        <v>1822</v>
      </c>
      <c r="C534" s="1551" t="s">
        <v>179</v>
      </c>
      <c r="E534" s="1552"/>
    </row>
    <row r="535" spans="1:5" ht="18">
      <c r="A535" s="1546" t="s">
        <v>1463</v>
      </c>
      <c r="B535" s="1569" t="s">
        <v>1823</v>
      </c>
      <c r="C535" s="1551" t="s">
        <v>179</v>
      </c>
      <c r="E535" s="1552"/>
    </row>
    <row r="536" spans="1:5" ht="18">
      <c r="A536" s="1546" t="s">
        <v>1464</v>
      </c>
      <c r="B536" s="1569" t="s">
        <v>1824</v>
      </c>
      <c r="C536" s="1551" t="s">
        <v>179</v>
      </c>
      <c r="E536" s="1552"/>
    </row>
    <row r="537" spans="1:5" ht="18">
      <c r="A537" s="1546" t="s">
        <v>1465</v>
      </c>
      <c r="B537" s="1570" t="s">
        <v>1825</v>
      </c>
      <c r="C537" s="1551" t="s">
        <v>179</v>
      </c>
      <c r="E537" s="1552"/>
    </row>
    <row r="538" spans="1:5" ht="18">
      <c r="A538" s="1546" t="s">
        <v>1466</v>
      </c>
      <c r="B538" s="1569" t="s">
        <v>1826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1827</v>
      </c>
      <c r="C539" s="1551" t="s">
        <v>179</v>
      </c>
      <c r="E539" s="1552"/>
    </row>
    <row r="540" spans="1:5" ht="18">
      <c r="A540" s="1546" t="s">
        <v>1468</v>
      </c>
      <c r="B540" s="1568" t="s">
        <v>1828</v>
      </c>
      <c r="C540" s="1551" t="s">
        <v>179</v>
      </c>
      <c r="E540" s="1552"/>
    </row>
    <row r="541" spans="1:5" ht="18">
      <c r="A541" s="1546" t="s">
        <v>1469</v>
      </c>
      <c r="B541" s="1569" t="s">
        <v>1829</v>
      </c>
      <c r="C541" s="1551" t="s">
        <v>179</v>
      </c>
      <c r="E541" s="1552"/>
    </row>
    <row r="542" spans="1:5" ht="18">
      <c r="A542" s="1546" t="s">
        <v>1470</v>
      </c>
      <c r="B542" s="1569" t="s">
        <v>1830</v>
      </c>
      <c r="C542" s="1551" t="s">
        <v>179</v>
      </c>
      <c r="E542" s="1552"/>
    </row>
    <row r="543" spans="1:5" ht="18">
      <c r="A543" s="1546" t="s">
        <v>1471</v>
      </c>
      <c r="B543" s="1569" t="s">
        <v>1831</v>
      </c>
      <c r="C543" s="1551" t="s">
        <v>179</v>
      </c>
      <c r="E543" s="1552"/>
    </row>
    <row r="544" spans="1:5" ht="18">
      <c r="A544" s="1546" t="s">
        <v>1472</v>
      </c>
      <c r="B544" s="1569" t="s">
        <v>1832</v>
      </c>
      <c r="C544" s="1551" t="s">
        <v>179</v>
      </c>
      <c r="E544" s="1552"/>
    </row>
    <row r="545" spans="1:5" ht="18">
      <c r="A545" s="1546" t="s">
        <v>1473</v>
      </c>
      <c r="B545" s="1570" t="s">
        <v>1833</v>
      </c>
      <c r="C545" s="1551" t="s">
        <v>179</v>
      </c>
      <c r="E545" s="1552"/>
    </row>
    <row r="546" spans="1:5" ht="18">
      <c r="A546" s="1546" t="s">
        <v>1474</v>
      </c>
      <c r="B546" s="1569" t="s">
        <v>1834</v>
      </c>
      <c r="C546" s="1551" t="s">
        <v>179</v>
      </c>
      <c r="E546" s="1552"/>
    </row>
    <row r="547" spans="1:5" ht="18">
      <c r="A547" s="1546" t="s">
        <v>1475</v>
      </c>
      <c r="B547" s="1569" t="s">
        <v>1835</v>
      </c>
      <c r="C547" s="1551" t="s">
        <v>179</v>
      </c>
      <c r="E547" s="1552"/>
    </row>
    <row r="548" spans="1:5" ht="18">
      <c r="A548" s="1546" t="s">
        <v>1476</v>
      </c>
      <c r="B548" s="1569" t="s">
        <v>1836</v>
      </c>
      <c r="C548" s="1551" t="s">
        <v>179</v>
      </c>
      <c r="E548" s="1552"/>
    </row>
    <row r="549" spans="1:5" ht="18">
      <c r="A549" s="1546" t="s">
        <v>1477</v>
      </c>
      <c r="B549" s="1569" t="s">
        <v>1837</v>
      </c>
      <c r="C549" s="1551" t="s">
        <v>179</v>
      </c>
      <c r="E549" s="1552"/>
    </row>
    <row r="550" spans="1:5" ht="18">
      <c r="A550" s="1546" t="s">
        <v>1478</v>
      </c>
      <c r="B550" s="1574" t="s">
        <v>1838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1839</v>
      </c>
      <c r="C551" s="1551" t="s">
        <v>179</v>
      </c>
      <c r="E551" s="1552"/>
    </row>
    <row r="552" spans="1:5" ht="18">
      <c r="A552" s="1546" t="s">
        <v>1480</v>
      </c>
      <c r="B552" s="1568" t="s">
        <v>1840</v>
      </c>
      <c r="C552" s="1551" t="s">
        <v>179</v>
      </c>
      <c r="E552" s="1552"/>
    </row>
    <row r="553" spans="1:5" ht="18">
      <c r="A553" s="1546" t="s">
        <v>1481</v>
      </c>
      <c r="B553" s="1569" t="s">
        <v>1841</v>
      </c>
      <c r="C553" s="1551" t="s">
        <v>179</v>
      </c>
      <c r="E553" s="1552"/>
    </row>
    <row r="554" spans="1:5" ht="18">
      <c r="A554" s="1546" t="s">
        <v>1482</v>
      </c>
      <c r="B554" s="1569" t="s">
        <v>1842</v>
      </c>
      <c r="C554" s="1551" t="s">
        <v>179</v>
      </c>
      <c r="E554" s="1552"/>
    </row>
    <row r="555" spans="1:5" ht="18">
      <c r="A555" s="1546" t="s">
        <v>1483</v>
      </c>
      <c r="B555" s="1570" t="s">
        <v>1843</v>
      </c>
      <c r="C555" s="1551" t="s">
        <v>179</v>
      </c>
      <c r="E555" s="1552"/>
    </row>
    <row r="556" spans="1:5" ht="18">
      <c r="A556" s="1546" t="s">
        <v>1484</v>
      </c>
      <c r="B556" s="1569" t="s">
        <v>1844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1845</v>
      </c>
      <c r="C557" s="1551" t="s">
        <v>179</v>
      </c>
      <c r="E557" s="1552"/>
    </row>
    <row r="558" spans="1:5" ht="18">
      <c r="A558" s="1546" t="s">
        <v>1486</v>
      </c>
      <c r="B558" s="1575" t="s">
        <v>1846</v>
      </c>
      <c r="C558" s="1551" t="s">
        <v>179</v>
      </c>
      <c r="E558" s="1552"/>
    </row>
    <row r="559" spans="1:5" ht="18">
      <c r="A559" s="1546" t="s">
        <v>1487</v>
      </c>
      <c r="B559" s="1569" t="s">
        <v>1847</v>
      </c>
      <c r="C559" s="1551" t="s">
        <v>179</v>
      </c>
      <c r="E559" s="1552"/>
    </row>
    <row r="560" spans="1:5" ht="18">
      <c r="A560" s="1546" t="s">
        <v>1488</v>
      </c>
      <c r="B560" s="1569" t="s">
        <v>1848</v>
      </c>
      <c r="C560" s="1551" t="s">
        <v>179</v>
      </c>
      <c r="E560" s="1552"/>
    </row>
    <row r="561" spans="1:5" ht="18">
      <c r="A561" s="1546" t="s">
        <v>1489</v>
      </c>
      <c r="B561" s="1569" t="s">
        <v>1849</v>
      </c>
      <c r="C561" s="1551" t="s">
        <v>179</v>
      </c>
      <c r="E561" s="1552"/>
    </row>
    <row r="562" spans="1:5" ht="18">
      <c r="A562" s="1546" t="s">
        <v>1490</v>
      </c>
      <c r="B562" s="1569" t="s">
        <v>1850</v>
      </c>
      <c r="C562" s="1551" t="s">
        <v>179</v>
      </c>
      <c r="E562" s="1552"/>
    </row>
    <row r="563" spans="1:5" ht="18">
      <c r="A563" s="1546" t="s">
        <v>1491</v>
      </c>
      <c r="B563" s="1569" t="s">
        <v>1851</v>
      </c>
      <c r="C563" s="1551" t="s">
        <v>179</v>
      </c>
      <c r="E563" s="1552"/>
    </row>
    <row r="564" spans="1:5" ht="18">
      <c r="A564" s="1546" t="s">
        <v>1492</v>
      </c>
      <c r="B564" s="1569" t="s">
        <v>1852</v>
      </c>
      <c r="C564" s="1551" t="s">
        <v>179</v>
      </c>
      <c r="E564" s="1552"/>
    </row>
    <row r="565" spans="1:5" ht="18">
      <c r="A565" s="1546" t="s">
        <v>1493</v>
      </c>
      <c r="B565" s="1570" t="s">
        <v>1853</v>
      </c>
      <c r="C565" s="1551" t="s">
        <v>179</v>
      </c>
      <c r="E565" s="1552"/>
    </row>
    <row r="566" spans="1:5" ht="18">
      <c r="A566" s="1546" t="s">
        <v>1494</v>
      </c>
      <c r="B566" s="1569" t="s">
        <v>1854</v>
      </c>
      <c r="C566" s="1551" t="s">
        <v>179</v>
      </c>
      <c r="E566" s="1552"/>
    </row>
    <row r="567" spans="1:5" ht="18">
      <c r="A567" s="1546" t="s">
        <v>1495</v>
      </c>
      <c r="B567" s="1569" t="s">
        <v>1855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1856</v>
      </c>
      <c r="C568" s="1551" t="s">
        <v>179</v>
      </c>
      <c r="E568" s="1552"/>
    </row>
    <row r="569" spans="1:5" ht="18">
      <c r="A569" s="1546" t="s">
        <v>1497</v>
      </c>
      <c r="B569" s="1575" t="s">
        <v>1857</v>
      </c>
      <c r="C569" s="1551" t="s">
        <v>179</v>
      </c>
      <c r="E569" s="1552"/>
    </row>
    <row r="570" spans="1:5" ht="18">
      <c r="A570" s="1546" t="s">
        <v>1498</v>
      </c>
      <c r="B570" s="1569" t="s">
        <v>1858</v>
      </c>
      <c r="C570" s="1551" t="s">
        <v>179</v>
      </c>
      <c r="E570" s="1552"/>
    </row>
    <row r="571" spans="1:5" ht="18">
      <c r="A571" s="1546" t="s">
        <v>1499</v>
      </c>
      <c r="B571" s="1569" t="s">
        <v>1859</v>
      </c>
      <c r="C571" s="1551" t="s">
        <v>179</v>
      </c>
      <c r="E571" s="1552"/>
    </row>
    <row r="572" spans="1:5" ht="18">
      <c r="A572" s="1546" t="s">
        <v>1500</v>
      </c>
      <c r="B572" s="1569" t="s">
        <v>1860</v>
      </c>
      <c r="C572" s="1551" t="s">
        <v>179</v>
      </c>
      <c r="E572" s="1552"/>
    </row>
    <row r="573" spans="1:5" ht="18">
      <c r="A573" s="1546" t="s">
        <v>1501</v>
      </c>
      <c r="B573" s="1569" t="s">
        <v>1861</v>
      </c>
      <c r="C573" s="1551" t="s">
        <v>179</v>
      </c>
      <c r="E573" s="1552"/>
    </row>
    <row r="574" spans="1:5" ht="18">
      <c r="A574" s="1546" t="s">
        <v>1502</v>
      </c>
      <c r="B574" s="1569" t="s">
        <v>1862</v>
      </c>
      <c r="C574" s="1551" t="s">
        <v>179</v>
      </c>
      <c r="E574" s="1552"/>
    </row>
    <row r="575" spans="1:5" ht="18">
      <c r="A575" s="1546" t="s">
        <v>1503</v>
      </c>
      <c r="B575" s="1569" t="s">
        <v>1863</v>
      </c>
      <c r="C575" s="1551" t="s">
        <v>179</v>
      </c>
      <c r="E575" s="1552"/>
    </row>
    <row r="576" spans="1:5" ht="18">
      <c r="A576" s="1546" t="s">
        <v>1504</v>
      </c>
      <c r="B576" s="1569" t="s">
        <v>1864</v>
      </c>
      <c r="C576" s="1551" t="s">
        <v>179</v>
      </c>
      <c r="E576" s="1552"/>
    </row>
    <row r="577" spans="1:5" ht="18">
      <c r="A577" s="1546" t="s">
        <v>1505</v>
      </c>
      <c r="B577" s="1570" t="s">
        <v>1865</v>
      </c>
      <c r="C577" s="1551" t="s">
        <v>179</v>
      </c>
      <c r="E577" s="1552"/>
    </row>
    <row r="578" spans="1:5" ht="18">
      <c r="A578" s="1546" t="s">
        <v>1506</v>
      </c>
      <c r="B578" s="1569" t="s">
        <v>1866</v>
      </c>
      <c r="C578" s="1551" t="s">
        <v>179</v>
      </c>
      <c r="E578" s="1552"/>
    </row>
    <row r="579" spans="1:5" ht="18">
      <c r="A579" s="1546" t="s">
        <v>1507</v>
      </c>
      <c r="B579" s="1569" t="s">
        <v>1867</v>
      </c>
      <c r="C579" s="1551" t="s">
        <v>179</v>
      </c>
      <c r="E579" s="1552"/>
    </row>
    <row r="580" spans="1:5" ht="18">
      <c r="A580" s="1546" t="s">
        <v>1508</v>
      </c>
      <c r="B580" s="1569" t="s">
        <v>1868</v>
      </c>
      <c r="C580" s="1551" t="s">
        <v>179</v>
      </c>
      <c r="E580" s="1552"/>
    </row>
    <row r="581" spans="1:5" ht="18">
      <c r="A581" s="1546" t="s">
        <v>1509</v>
      </c>
      <c r="B581" s="1569" t="s">
        <v>1869</v>
      </c>
      <c r="C581" s="1551" t="s">
        <v>179</v>
      </c>
      <c r="E581" s="1552"/>
    </row>
    <row r="582" spans="1:5" ht="18">
      <c r="A582" s="1546" t="s">
        <v>1510</v>
      </c>
      <c r="B582" s="1569" t="s">
        <v>1870</v>
      </c>
      <c r="C582" s="1551" t="s">
        <v>179</v>
      </c>
      <c r="E582" s="1552"/>
    </row>
    <row r="583" spans="1:5" ht="18">
      <c r="A583" s="1546" t="s">
        <v>1511</v>
      </c>
      <c r="B583" s="1569" t="s">
        <v>1871</v>
      </c>
      <c r="C583" s="1551" t="s">
        <v>179</v>
      </c>
      <c r="E583" s="1552"/>
    </row>
    <row r="584" spans="1:5" ht="18">
      <c r="A584" s="1546" t="s">
        <v>1512</v>
      </c>
      <c r="B584" s="1569" t="s">
        <v>1872</v>
      </c>
      <c r="C584" s="1551" t="s">
        <v>179</v>
      </c>
      <c r="E584" s="1552"/>
    </row>
    <row r="585" spans="1:5" ht="18">
      <c r="A585" s="1546" t="s">
        <v>1513</v>
      </c>
      <c r="B585" s="1569" t="s">
        <v>1873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1874</v>
      </c>
      <c r="C586" s="1551" t="s">
        <v>179</v>
      </c>
      <c r="E586" s="1552"/>
    </row>
    <row r="587" spans="1:5" ht="18">
      <c r="A587" s="1546" t="s">
        <v>1515</v>
      </c>
      <c r="B587" s="1568" t="s">
        <v>1875</v>
      </c>
      <c r="C587" s="1551" t="s">
        <v>179</v>
      </c>
      <c r="E587" s="1552"/>
    </row>
    <row r="588" spans="1:5" ht="18">
      <c r="A588" s="1546" t="s">
        <v>1516</v>
      </c>
      <c r="B588" s="1569" t="s">
        <v>1876</v>
      </c>
      <c r="C588" s="1551" t="s">
        <v>179</v>
      </c>
      <c r="E588" s="1552"/>
    </row>
    <row r="589" spans="1:5" ht="18">
      <c r="A589" s="1546" t="s">
        <v>1517</v>
      </c>
      <c r="B589" s="1569" t="s">
        <v>1877</v>
      </c>
      <c r="C589" s="1551" t="s">
        <v>179</v>
      </c>
      <c r="E589" s="1552"/>
    </row>
    <row r="590" spans="1:5" ht="18">
      <c r="A590" s="1546" t="s">
        <v>1518</v>
      </c>
      <c r="B590" s="1569" t="s">
        <v>1878</v>
      </c>
      <c r="C590" s="1551" t="s">
        <v>179</v>
      </c>
      <c r="E590" s="1552"/>
    </row>
    <row r="591" spans="1:5" ht="18">
      <c r="A591" s="1546" t="s">
        <v>1519</v>
      </c>
      <c r="B591" s="1570" t="s">
        <v>1879</v>
      </c>
      <c r="C591" s="1551" t="s">
        <v>179</v>
      </c>
      <c r="E591" s="1552"/>
    </row>
    <row r="592" spans="1:5" ht="18">
      <c r="A592" s="1546" t="s">
        <v>1520</v>
      </c>
      <c r="B592" s="1569" t="s">
        <v>1880</v>
      </c>
      <c r="C592" s="1551" t="s">
        <v>179</v>
      </c>
      <c r="E592" s="1552"/>
    </row>
    <row r="593" spans="1:5" ht="18" thickBot="1">
      <c r="A593" s="1546" t="s">
        <v>1521</v>
      </c>
      <c r="B593" s="1572" t="s">
        <v>1881</v>
      </c>
      <c r="C593" s="1551" t="s">
        <v>179</v>
      </c>
      <c r="E593" s="1552"/>
    </row>
    <row r="594" spans="1:5" ht="18">
      <c r="A594" s="1546" t="s">
        <v>1522</v>
      </c>
      <c r="B594" s="1568" t="s">
        <v>1882</v>
      </c>
      <c r="C594" s="1551" t="s">
        <v>179</v>
      </c>
      <c r="E594" s="1552"/>
    </row>
    <row r="595" spans="1:5" ht="18">
      <c r="A595" s="1546" t="s">
        <v>1523</v>
      </c>
      <c r="B595" s="1569" t="s">
        <v>1741</v>
      </c>
      <c r="C595" s="1551" t="s">
        <v>179</v>
      </c>
      <c r="E595" s="1552"/>
    </row>
    <row r="596" spans="1:5" ht="18">
      <c r="A596" s="1546" t="s">
        <v>1524</v>
      </c>
      <c r="B596" s="1569" t="s">
        <v>1883</v>
      </c>
      <c r="C596" s="1551" t="s">
        <v>179</v>
      </c>
      <c r="E596" s="1552"/>
    </row>
    <row r="597" spans="1:5" ht="18">
      <c r="A597" s="1546" t="s">
        <v>1525</v>
      </c>
      <c r="B597" s="1569" t="s">
        <v>1884</v>
      </c>
      <c r="C597" s="1551" t="s">
        <v>179</v>
      </c>
      <c r="E597" s="1552"/>
    </row>
    <row r="598" spans="1:5" ht="18">
      <c r="A598" s="1546" t="s">
        <v>1526</v>
      </c>
      <c r="B598" s="1569" t="s">
        <v>1885</v>
      </c>
      <c r="C598" s="1551" t="s">
        <v>179</v>
      </c>
      <c r="E598" s="1552"/>
    </row>
    <row r="599" spans="1:5" ht="18">
      <c r="A599" s="1546" t="s">
        <v>1527</v>
      </c>
      <c r="B599" s="1570" t="s">
        <v>1886</v>
      </c>
      <c r="C599" s="1551" t="s">
        <v>179</v>
      </c>
      <c r="E599" s="1552"/>
    </row>
    <row r="600" spans="1:5" ht="18">
      <c r="A600" s="1546" t="s">
        <v>1528</v>
      </c>
      <c r="B600" s="1569" t="s">
        <v>1887</v>
      </c>
      <c r="C600" s="1551" t="s">
        <v>179</v>
      </c>
      <c r="E600" s="1552"/>
    </row>
    <row r="601" spans="1:5" ht="18" thickBot="1">
      <c r="A601" s="1546" t="s">
        <v>1529</v>
      </c>
      <c r="B601" s="1572" t="s">
        <v>1888</v>
      </c>
      <c r="C601" s="1551" t="s">
        <v>179</v>
      </c>
      <c r="E601" s="1552"/>
    </row>
    <row r="602" spans="1:5" ht="18">
      <c r="A602" s="1546" t="s">
        <v>1530</v>
      </c>
      <c r="B602" s="1568" t="s">
        <v>1889</v>
      </c>
      <c r="C602" s="1551" t="s">
        <v>179</v>
      </c>
      <c r="E602" s="1552"/>
    </row>
    <row r="603" spans="1:5" ht="18">
      <c r="A603" s="1546" t="s">
        <v>1531</v>
      </c>
      <c r="B603" s="1569" t="s">
        <v>1890</v>
      </c>
      <c r="C603" s="1551" t="s">
        <v>179</v>
      </c>
      <c r="E603" s="1552"/>
    </row>
    <row r="604" spans="1:5" ht="18">
      <c r="A604" s="1546" t="s">
        <v>1532</v>
      </c>
      <c r="B604" s="1569" t="s">
        <v>1891</v>
      </c>
      <c r="C604" s="1551" t="s">
        <v>179</v>
      </c>
      <c r="E604" s="1552"/>
    </row>
    <row r="605" spans="1:5" ht="18">
      <c r="A605" s="1546" t="s">
        <v>1533</v>
      </c>
      <c r="B605" s="1569" t="s">
        <v>1892</v>
      </c>
      <c r="C605" s="1551" t="s">
        <v>179</v>
      </c>
      <c r="E605" s="1552"/>
    </row>
    <row r="606" spans="1:5" ht="18">
      <c r="A606" s="1546" t="s">
        <v>1534</v>
      </c>
      <c r="B606" s="1570" t="s">
        <v>1893</v>
      </c>
      <c r="C606" s="1551" t="s">
        <v>179</v>
      </c>
      <c r="E606" s="1552"/>
    </row>
    <row r="607" spans="1:5" ht="18">
      <c r="A607" s="1546" t="s">
        <v>1535</v>
      </c>
      <c r="B607" s="1569" t="s">
        <v>1894</v>
      </c>
      <c r="C607" s="1551" t="s">
        <v>179</v>
      </c>
      <c r="E607" s="1552"/>
    </row>
    <row r="608" spans="1:5" ht="18" thickBot="1">
      <c r="A608" s="1546" t="s">
        <v>1536</v>
      </c>
      <c r="B608" s="1572" t="s">
        <v>1895</v>
      </c>
      <c r="C608" s="1551" t="s">
        <v>179</v>
      </c>
      <c r="E608" s="1552"/>
    </row>
    <row r="609" spans="1:5" ht="18">
      <c r="A609" s="1546" t="s">
        <v>1537</v>
      </c>
      <c r="B609" s="1568" t="s">
        <v>1896</v>
      </c>
      <c r="C609" s="1551" t="s">
        <v>179</v>
      </c>
      <c r="E609" s="1552"/>
    </row>
    <row r="610" spans="1:5" ht="18">
      <c r="A610" s="1546" t="s">
        <v>1538</v>
      </c>
      <c r="B610" s="1569" t="s">
        <v>1897</v>
      </c>
      <c r="C610" s="1551" t="s">
        <v>179</v>
      </c>
      <c r="E610" s="1552"/>
    </row>
    <row r="611" spans="1:5" ht="18">
      <c r="A611" s="1546" t="s">
        <v>1539</v>
      </c>
      <c r="B611" s="1570" t="s">
        <v>1898</v>
      </c>
      <c r="C611" s="1551" t="s">
        <v>179</v>
      </c>
      <c r="E611" s="1552"/>
    </row>
    <row r="612" spans="1:5" ht="18" thickBot="1">
      <c r="A612" s="1546" t="s">
        <v>1540</v>
      </c>
      <c r="B612" s="1572" t="s">
        <v>1899</v>
      </c>
      <c r="C612" s="1551" t="s">
        <v>179</v>
      </c>
      <c r="E612" s="1552"/>
    </row>
    <row r="613" spans="1:5" ht="18">
      <c r="A613" s="1546" t="s">
        <v>1541</v>
      </c>
      <c r="B613" s="1568" t="s">
        <v>1900</v>
      </c>
      <c r="C613" s="1551" t="s">
        <v>179</v>
      </c>
      <c r="E613" s="1552"/>
    </row>
    <row r="614" spans="1:5" ht="18">
      <c r="A614" s="1546" t="s">
        <v>1542</v>
      </c>
      <c r="B614" s="1569" t="s">
        <v>1901</v>
      </c>
      <c r="C614" s="1551" t="s">
        <v>179</v>
      </c>
      <c r="E614" s="1552"/>
    </row>
    <row r="615" spans="1:5" ht="18">
      <c r="A615" s="1546" t="s">
        <v>1543</v>
      </c>
      <c r="B615" s="1569" t="s">
        <v>1902</v>
      </c>
      <c r="C615" s="1551" t="s">
        <v>179</v>
      </c>
      <c r="E615" s="1552"/>
    </row>
    <row r="616" spans="1:5" ht="18">
      <c r="A616" s="1546" t="s">
        <v>1544</v>
      </c>
      <c r="B616" s="1569" t="s">
        <v>1903</v>
      </c>
      <c r="C616" s="1551" t="s">
        <v>179</v>
      </c>
      <c r="E616" s="1552"/>
    </row>
    <row r="617" spans="1:5" ht="18">
      <c r="A617" s="1546" t="s">
        <v>1545</v>
      </c>
      <c r="B617" s="1569" t="s">
        <v>1904</v>
      </c>
      <c r="C617" s="1551" t="s">
        <v>179</v>
      </c>
      <c r="E617" s="1552"/>
    </row>
    <row r="618" spans="1:5" ht="18">
      <c r="A618" s="1546" t="s">
        <v>1546</v>
      </c>
      <c r="B618" s="1569" t="s">
        <v>1905</v>
      </c>
      <c r="C618" s="1551" t="s">
        <v>179</v>
      </c>
      <c r="E618" s="1552"/>
    </row>
    <row r="619" spans="1:5" ht="18">
      <c r="A619" s="1546" t="s">
        <v>1547</v>
      </c>
      <c r="B619" s="1569" t="s">
        <v>1906</v>
      </c>
      <c r="C619" s="1551" t="s">
        <v>179</v>
      </c>
      <c r="E619" s="1552"/>
    </row>
    <row r="620" spans="1:5" ht="18">
      <c r="A620" s="1546" t="s">
        <v>1548</v>
      </c>
      <c r="B620" s="1569" t="s">
        <v>1907</v>
      </c>
      <c r="C620" s="1551" t="s">
        <v>179</v>
      </c>
      <c r="E620" s="1552"/>
    </row>
    <row r="621" spans="1:5" ht="18">
      <c r="A621" s="1546" t="s">
        <v>1549</v>
      </c>
      <c r="B621" s="1570" t="s">
        <v>1908</v>
      </c>
      <c r="C621" s="1551" t="s">
        <v>179</v>
      </c>
      <c r="E621" s="1552"/>
    </row>
    <row r="622" spans="1:5" ht="18" thickBot="1">
      <c r="A622" s="1546" t="s">
        <v>1550</v>
      </c>
      <c r="B622" s="1572" t="s">
        <v>1909</v>
      </c>
      <c r="C622" s="1551" t="s">
        <v>179</v>
      </c>
      <c r="E622" s="1552"/>
    </row>
    <row r="623" spans="1:5" ht="18">
      <c r="A623" s="1546" t="s">
        <v>1551</v>
      </c>
      <c r="B623" s="1568" t="s">
        <v>314</v>
      </c>
      <c r="C623" s="1551" t="s">
        <v>179</v>
      </c>
      <c r="E623" s="1552"/>
    </row>
    <row r="624" spans="1:5" ht="18">
      <c r="A624" s="1546" t="s">
        <v>1552</v>
      </c>
      <c r="B624" s="1569" t="s">
        <v>315</v>
      </c>
      <c r="C624" s="1551" t="s">
        <v>179</v>
      </c>
      <c r="E624" s="1552"/>
    </row>
    <row r="625" spans="1:5" ht="18">
      <c r="A625" s="1546" t="s">
        <v>1553</v>
      </c>
      <c r="B625" s="1569" t="s">
        <v>316</v>
      </c>
      <c r="C625" s="1551" t="s">
        <v>179</v>
      </c>
      <c r="E625" s="1552"/>
    </row>
    <row r="626" spans="1:5" ht="18">
      <c r="A626" s="1546" t="s">
        <v>1554</v>
      </c>
      <c r="B626" s="1569" t="s">
        <v>317</v>
      </c>
      <c r="C626" s="1551" t="s">
        <v>179</v>
      </c>
      <c r="E626" s="1552"/>
    </row>
    <row r="627" spans="1:5" ht="18">
      <c r="A627" s="1546" t="s">
        <v>1555</v>
      </c>
      <c r="B627" s="1569" t="s">
        <v>318</v>
      </c>
      <c r="C627" s="1551" t="s">
        <v>179</v>
      </c>
      <c r="E627" s="1552"/>
    </row>
    <row r="628" spans="1:5" ht="18">
      <c r="A628" s="1546" t="s">
        <v>1556</v>
      </c>
      <c r="B628" s="1569" t="s">
        <v>319</v>
      </c>
      <c r="C628" s="1551" t="s">
        <v>179</v>
      </c>
      <c r="E628" s="1552"/>
    </row>
    <row r="629" spans="1:5" ht="18">
      <c r="A629" s="1546" t="s">
        <v>1557</v>
      </c>
      <c r="B629" s="1569" t="s">
        <v>320</v>
      </c>
      <c r="C629" s="1551" t="s">
        <v>179</v>
      </c>
      <c r="E629" s="1552"/>
    </row>
    <row r="630" spans="1:5" ht="18">
      <c r="A630" s="1546" t="s">
        <v>1558</v>
      </c>
      <c r="B630" s="1569" t="s">
        <v>321</v>
      </c>
      <c r="C630" s="1551" t="s">
        <v>179</v>
      </c>
      <c r="E630" s="1552"/>
    </row>
    <row r="631" spans="1:5" ht="18">
      <c r="A631" s="1546" t="s">
        <v>1559</v>
      </c>
      <c r="B631" s="1569" t="s">
        <v>745</v>
      </c>
      <c r="C631" s="1551" t="s">
        <v>179</v>
      </c>
      <c r="E631" s="1552"/>
    </row>
    <row r="632" spans="1:5" ht="18">
      <c r="A632" s="1546" t="s">
        <v>1560</v>
      </c>
      <c r="B632" s="1569" t="s">
        <v>746</v>
      </c>
      <c r="C632" s="1551" t="s">
        <v>179</v>
      </c>
      <c r="E632" s="1552"/>
    </row>
    <row r="633" spans="1:5" ht="18">
      <c r="A633" s="1546" t="s">
        <v>1561</v>
      </c>
      <c r="B633" s="1569" t="s">
        <v>747</v>
      </c>
      <c r="C633" s="1551" t="s">
        <v>179</v>
      </c>
      <c r="E633" s="1552"/>
    </row>
    <row r="634" spans="1:5" ht="18">
      <c r="A634" s="1546" t="s">
        <v>1562</v>
      </c>
      <c r="B634" s="1569" t="s">
        <v>748</v>
      </c>
      <c r="C634" s="1551" t="s">
        <v>179</v>
      </c>
      <c r="E634" s="1552"/>
    </row>
    <row r="635" spans="1:5" ht="18">
      <c r="A635" s="1546" t="s">
        <v>1563</v>
      </c>
      <c r="B635" s="1569" t="s">
        <v>749</v>
      </c>
      <c r="C635" s="1551" t="s">
        <v>179</v>
      </c>
      <c r="E635" s="1552"/>
    </row>
    <row r="636" spans="1:5" ht="18">
      <c r="A636" s="1546" t="s">
        <v>1564</v>
      </c>
      <c r="B636" s="1569" t="s">
        <v>750</v>
      </c>
      <c r="C636" s="1551" t="s">
        <v>179</v>
      </c>
      <c r="E636" s="1552"/>
    </row>
    <row r="637" spans="1:5" ht="18">
      <c r="A637" s="1546" t="s">
        <v>1565</v>
      </c>
      <c r="B637" s="1569" t="s">
        <v>751</v>
      </c>
      <c r="C637" s="1551" t="s">
        <v>179</v>
      </c>
      <c r="E637" s="1552"/>
    </row>
    <row r="638" spans="1:5" ht="18">
      <c r="A638" s="1546" t="s">
        <v>1566</v>
      </c>
      <c r="B638" s="1569" t="s">
        <v>752</v>
      </c>
      <c r="C638" s="1551" t="s">
        <v>179</v>
      </c>
      <c r="E638" s="1552"/>
    </row>
    <row r="639" spans="1:5" ht="18">
      <c r="A639" s="1546" t="s">
        <v>1567</v>
      </c>
      <c r="B639" s="1569" t="s">
        <v>753</v>
      </c>
      <c r="C639" s="1551" t="s">
        <v>179</v>
      </c>
      <c r="E639" s="1552"/>
    </row>
    <row r="640" spans="1:5" ht="18">
      <c r="A640" s="1546" t="s">
        <v>1568</v>
      </c>
      <c r="B640" s="1569" t="s">
        <v>754</v>
      </c>
      <c r="C640" s="1551" t="s">
        <v>179</v>
      </c>
      <c r="E640" s="1552"/>
    </row>
    <row r="641" spans="1:5" ht="18">
      <c r="A641" s="1546" t="s">
        <v>1569</v>
      </c>
      <c r="B641" s="1569" t="s">
        <v>755</v>
      </c>
      <c r="C641" s="1551" t="s">
        <v>179</v>
      </c>
      <c r="E641" s="1552"/>
    </row>
    <row r="642" spans="1:5" ht="18">
      <c r="A642" s="1546" t="s">
        <v>1570</v>
      </c>
      <c r="B642" s="1569" t="s">
        <v>756</v>
      </c>
      <c r="C642" s="1551" t="s">
        <v>179</v>
      </c>
      <c r="E642" s="1552"/>
    </row>
    <row r="643" spans="1:5" ht="18">
      <c r="A643" s="1546" t="s">
        <v>1571</v>
      </c>
      <c r="B643" s="1569" t="s">
        <v>757</v>
      </c>
      <c r="C643" s="1551" t="s">
        <v>179</v>
      </c>
      <c r="E643" s="1552"/>
    </row>
    <row r="644" spans="1:5" ht="18">
      <c r="A644" s="1546" t="s">
        <v>1572</v>
      </c>
      <c r="B644" s="1569" t="s">
        <v>758</v>
      </c>
      <c r="C644" s="1551" t="s">
        <v>179</v>
      </c>
      <c r="E644" s="1552"/>
    </row>
    <row r="645" spans="1:5" ht="18">
      <c r="A645" s="1546" t="s">
        <v>1573</v>
      </c>
      <c r="B645" s="1569" t="s">
        <v>759</v>
      </c>
      <c r="C645" s="1551" t="s">
        <v>179</v>
      </c>
      <c r="E645" s="1552"/>
    </row>
    <row r="646" spans="1:5" ht="18">
      <c r="A646" s="1546" t="s">
        <v>1574</v>
      </c>
      <c r="B646" s="1569" t="s">
        <v>760</v>
      </c>
      <c r="C646" s="1551" t="s">
        <v>179</v>
      </c>
      <c r="E646" s="1552"/>
    </row>
    <row r="647" spans="1:5" ht="18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">
      <c r="A648" s="1546" t="s">
        <v>1576</v>
      </c>
      <c r="B648" s="1568" t="s">
        <v>1910</v>
      </c>
      <c r="C648" s="1551" t="s">
        <v>179</v>
      </c>
      <c r="E648" s="1552"/>
    </row>
    <row r="649" spans="1:5" ht="18">
      <c r="A649" s="1546" t="s">
        <v>1577</v>
      </c>
      <c r="B649" s="1569" t="s">
        <v>1911</v>
      </c>
      <c r="C649" s="1551" t="s">
        <v>179</v>
      </c>
      <c r="E649" s="1552"/>
    </row>
    <row r="650" spans="1:5" ht="18">
      <c r="A650" s="1546" t="s">
        <v>1578</v>
      </c>
      <c r="B650" s="1569" t="s">
        <v>1912</v>
      </c>
      <c r="C650" s="1551" t="s">
        <v>179</v>
      </c>
      <c r="E650" s="1552"/>
    </row>
    <row r="651" spans="1:5" ht="18">
      <c r="A651" s="1546" t="s">
        <v>1579</v>
      </c>
      <c r="B651" s="1569" t="s">
        <v>1913</v>
      </c>
      <c r="C651" s="1551" t="s">
        <v>179</v>
      </c>
      <c r="E651" s="1552"/>
    </row>
    <row r="652" spans="1:5" ht="18">
      <c r="A652" s="1546" t="s">
        <v>1580</v>
      </c>
      <c r="B652" s="1569" t="s">
        <v>1914</v>
      </c>
      <c r="C652" s="1551" t="s">
        <v>179</v>
      </c>
      <c r="E652" s="1552"/>
    </row>
    <row r="653" spans="1:5" ht="18">
      <c r="A653" s="1546" t="s">
        <v>1581</v>
      </c>
      <c r="B653" s="1569" t="s">
        <v>1915</v>
      </c>
      <c r="C653" s="1551" t="s">
        <v>179</v>
      </c>
      <c r="E653" s="1552"/>
    </row>
    <row r="654" spans="1:5" ht="18">
      <c r="A654" s="1546" t="s">
        <v>1582</v>
      </c>
      <c r="B654" s="1569" t="s">
        <v>1916</v>
      </c>
      <c r="C654" s="1551" t="s">
        <v>179</v>
      </c>
      <c r="E654" s="1552"/>
    </row>
    <row r="655" spans="1:5" ht="18">
      <c r="A655" s="1546" t="s">
        <v>1583</v>
      </c>
      <c r="B655" s="1569" t="s">
        <v>1917</v>
      </c>
      <c r="C655" s="1551" t="s">
        <v>179</v>
      </c>
      <c r="E655" s="1552"/>
    </row>
    <row r="656" spans="1:5" ht="18">
      <c r="A656" s="1546" t="s">
        <v>1584</v>
      </c>
      <c r="B656" s="1569" t="s">
        <v>1918</v>
      </c>
      <c r="C656" s="1551" t="s">
        <v>179</v>
      </c>
      <c r="E656" s="1552"/>
    </row>
    <row r="657" spans="1:5" ht="18">
      <c r="A657" s="1546" t="s">
        <v>1585</v>
      </c>
      <c r="B657" s="1569" t="s">
        <v>1919</v>
      </c>
      <c r="C657" s="1551" t="s">
        <v>179</v>
      </c>
      <c r="E657" s="1552"/>
    </row>
    <row r="658" spans="1:5" ht="18">
      <c r="A658" s="1546" t="s">
        <v>1586</v>
      </c>
      <c r="B658" s="1569" t="s">
        <v>1920</v>
      </c>
      <c r="C658" s="1551" t="s">
        <v>179</v>
      </c>
      <c r="E658" s="1552"/>
    </row>
    <row r="659" spans="1:5" ht="18">
      <c r="A659" s="1546" t="s">
        <v>1587</v>
      </c>
      <c r="B659" s="1569" t="s">
        <v>1921</v>
      </c>
      <c r="C659" s="1551" t="s">
        <v>179</v>
      </c>
      <c r="E659" s="1552"/>
    </row>
    <row r="660" spans="1:5" ht="18">
      <c r="A660" s="1546" t="s">
        <v>1588</v>
      </c>
      <c r="B660" s="1569" t="s">
        <v>1922</v>
      </c>
      <c r="C660" s="1551" t="s">
        <v>179</v>
      </c>
      <c r="E660" s="1552"/>
    </row>
    <row r="661" spans="1:5" ht="18">
      <c r="A661" s="1546" t="s">
        <v>1589</v>
      </c>
      <c r="B661" s="1569" t="s">
        <v>1923</v>
      </c>
      <c r="C661" s="1551" t="s">
        <v>179</v>
      </c>
      <c r="E661" s="1552"/>
    </row>
    <row r="662" spans="1:5" ht="18">
      <c r="A662" s="1546" t="s">
        <v>1590</v>
      </c>
      <c r="B662" s="1569" t="s">
        <v>1924</v>
      </c>
      <c r="C662" s="1551" t="s">
        <v>179</v>
      </c>
      <c r="E662" s="1552"/>
    </row>
    <row r="663" spans="1:5" ht="18">
      <c r="A663" s="1546" t="s">
        <v>1591</v>
      </c>
      <c r="B663" s="1569" t="s">
        <v>1925</v>
      </c>
      <c r="C663" s="1551" t="s">
        <v>179</v>
      </c>
      <c r="E663" s="1552"/>
    </row>
    <row r="664" spans="1:5" ht="18">
      <c r="A664" s="1546" t="s">
        <v>1592</v>
      </c>
      <c r="B664" s="1569" t="s">
        <v>1926</v>
      </c>
      <c r="C664" s="1551" t="s">
        <v>179</v>
      </c>
      <c r="E664" s="1552"/>
    </row>
    <row r="665" spans="1:5" ht="18">
      <c r="A665" s="1546" t="s">
        <v>1593</v>
      </c>
      <c r="B665" s="1569" t="s">
        <v>1927</v>
      </c>
      <c r="C665" s="1551" t="s">
        <v>179</v>
      </c>
      <c r="E665" s="1552"/>
    </row>
    <row r="666" spans="1:5" ht="18">
      <c r="A666" s="1546" t="s">
        <v>1594</v>
      </c>
      <c r="B666" s="1569" t="s">
        <v>1928</v>
      </c>
      <c r="C666" s="1551" t="s">
        <v>179</v>
      </c>
      <c r="E666" s="1552"/>
    </row>
    <row r="667" spans="1:5" ht="18">
      <c r="A667" s="1546" t="s">
        <v>1595</v>
      </c>
      <c r="B667" s="1569" t="s">
        <v>1929</v>
      </c>
      <c r="C667" s="1551" t="s">
        <v>179</v>
      </c>
      <c r="E667" s="1552"/>
    </row>
    <row r="668" spans="1:5" ht="18">
      <c r="A668" s="1546" t="s">
        <v>1596</v>
      </c>
      <c r="B668" s="1569" t="s">
        <v>1930</v>
      </c>
      <c r="C668" s="1551" t="s">
        <v>179</v>
      </c>
      <c r="E668" s="1552"/>
    </row>
    <row r="669" spans="1:5" ht="18" thickBot="1">
      <c r="A669" s="1546" t="s">
        <v>1597</v>
      </c>
      <c r="B669" s="1572" t="s">
        <v>1931</v>
      </c>
      <c r="C669" s="1551" t="s">
        <v>179</v>
      </c>
      <c r="E669" s="1552"/>
    </row>
    <row r="670" spans="1:5" ht="18">
      <c r="A670" s="1546" t="s">
        <v>1598</v>
      </c>
      <c r="B670" s="1568" t="s">
        <v>1932</v>
      </c>
      <c r="C670" s="1551" t="s">
        <v>179</v>
      </c>
      <c r="E670" s="1552"/>
    </row>
    <row r="671" spans="1:5" ht="18">
      <c r="A671" s="1546" t="s">
        <v>1599</v>
      </c>
      <c r="B671" s="1569" t="s">
        <v>1933</v>
      </c>
      <c r="C671" s="1551" t="s">
        <v>179</v>
      </c>
      <c r="E671" s="1552"/>
    </row>
    <row r="672" spans="1:5" ht="18">
      <c r="A672" s="1546" t="s">
        <v>1600</v>
      </c>
      <c r="B672" s="1569" t="s">
        <v>1934</v>
      </c>
      <c r="C672" s="1551" t="s">
        <v>179</v>
      </c>
      <c r="E672" s="1552"/>
    </row>
    <row r="673" spans="1:5" ht="18">
      <c r="A673" s="1546" t="s">
        <v>1601</v>
      </c>
      <c r="B673" s="1569" t="s">
        <v>1935</v>
      </c>
      <c r="C673" s="1551" t="s">
        <v>179</v>
      </c>
      <c r="E673" s="1552"/>
    </row>
    <row r="674" spans="1:5" ht="18">
      <c r="A674" s="1546" t="s">
        <v>1602</v>
      </c>
      <c r="B674" s="1569" t="s">
        <v>1936</v>
      </c>
      <c r="C674" s="1551" t="s">
        <v>179</v>
      </c>
      <c r="E674" s="1552"/>
    </row>
    <row r="675" spans="1:5" ht="18">
      <c r="A675" s="1546" t="s">
        <v>1603</v>
      </c>
      <c r="B675" s="1569" t="s">
        <v>1937</v>
      </c>
      <c r="C675" s="1551" t="s">
        <v>179</v>
      </c>
      <c r="E675" s="1552"/>
    </row>
    <row r="676" spans="1:5" ht="18">
      <c r="A676" s="1546" t="s">
        <v>1604</v>
      </c>
      <c r="B676" s="1569" t="s">
        <v>1938</v>
      </c>
      <c r="C676" s="1551" t="s">
        <v>179</v>
      </c>
      <c r="E676" s="1552"/>
    </row>
    <row r="677" spans="1:5" ht="18">
      <c r="A677" s="1546" t="s">
        <v>1605</v>
      </c>
      <c r="B677" s="1569" t="s">
        <v>1939</v>
      </c>
      <c r="C677" s="1551" t="s">
        <v>179</v>
      </c>
      <c r="E677" s="1552"/>
    </row>
    <row r="678" spans="1:5" ht="18">
      <c r="A678" s="1546" t="s">
        <v>1606</v>
      </c>
      <c r="B678" s="1569" t="s">
        <v>1940</v>
      </c>
      <c r="C678" s="1551" t="s">
        <v>179</v>
      </c>
      <c r="E678" s="1552"/>
    </row>
    <row r="679" spans="1:5" ht="18">
      <c r="A679" s="1546" t="s">
        <v>1607</v>
      </c>
      <c r="B679" s="1570" t="s">
        <v>1941</v>
      </c>
      <c r="C679" s="1551" t="s">
        <v>179</v>
      </c>
      <c r="E679" s="1552"/>
    </row>
    <row r="680" spans="1:5" ht="18" thickBot="1">
      <c r="A680" s="1546" t="s">
        <v>1608</v>
      </c>
      <c r="B680" s="1572" t="s">
        <v>1942</v>
      </c>
      <c r="C680" s="1551" t="s">
        <v>179</v>
      </c>
      <c r="E680" s="1552"/>
    </row>
    <row r="681" spans="1:5" ht="18">
      <c r="A681" s="1546" t="s">
        <v>1609</v>
      </c>
      <c r="B681" s="1568" t="s">
        <v>1943</v>
      </c>
      <c r="C681" s="1551" t="s">
        <v>179</v>
      </c>
      <c r="E681" s="1552"/>
    </row>
    <row r="682" spans="1:5" ht="18">
      <c r="A682" s="1546" t="s">
        <v>1610</v>
      </c>
      <c r="B682" s="1569" t="s">
        <v>1944</v>
      </c>
      <c r="C682" s="1551" t="s">
        <v>179</v>
      </c>
      <c r="E682" s="1552"/>
    </row>
    <row r="683" spans="1:5" ht="18">
      <c r="A683" s="1546" t="s">
        <v>1611</v>
      </c>
      <c r="B683" s="1569" t="s">
        <v>1945</v>
      </c>
      <c r="C683" s="1551" t="s">
        <v>179</v>
      </c>
      <c r="E683" s="1552"/>
    </row>
    <row r="684" spans="1:5" ht="18">
      <c r="A684" s="1546" t="s">
        <v>1612</v>
      </c>
      <c r="B684" s="1569" t="s">
        <v>1946</v>
      </c>
      <c r="C684" s="1551" t="s">
        <v>179</v>
      </c>
      <c r="E684" s="1552"/>
    </row>
    <row r="685" spans="1:5" ht="18" thickBot="1">
      <c r="A685" s="1546" t="s">
        <v>1613</v>
      </c>
      <c r="B685" s="1577" t="s">
        <v>1947</v>
      </c>
      <c r="C685" s="1551" t="s">
        <v>179</v>
      </c>
      <c r="E685" s="1552"/>
    </row>
    <row r="686" spans="1:5" ht="18">
      <c r="A686" s="1546" t="s">
        <v>1614</v>
      </c>
      <c r="B686" s="1568" t="s">
        <v>1948</v>
      </c>
      <c r="C686" s="1551" t="s">
        <v>179</v>
      </c>
      <c r="E686" s="1552"/>
    </row>
    <row r="687" spans="1:5" ht="18">
      <c r="A687" s="1546" t="s">
        <v>1615</v>
      </c>
      <c r="B687" s="1569" t="s">
        <v>1949</v>
      </c>
      <c r="C687" s="1551" t="s">
        <v>179</v>
      </c>
      <c r="E687" s="1552"/>
    </row>
    <row r="688" spans="1:5" ht="18">
      <c r="A688" s="1546" t="s">
        <v>1616</v>
      </c>
      <c r="B688" s="1569" t="s">
        <v>1950</v>
      </c>
      <c r="C688" s="1551" t="s">
        <v>179</v>
      </c>
      <c r="E688" s="1552"/>
    </row>
    <row r="689" spans="1:5" ht="18">
      <c r="A689" s="1546" t="s">
        <v>1617</v>
      </c>
      <c r="B689" s="1569" t="s">
        <v>1951</v>
      </c>
      <c r="C689" s="1551" t="s">
        <v>179</v>
      </c>
      <c r="E689" s="1552"/>
    </row>
    <row r="690" spans="1:5" ht="18">
      <c r="A690" s="1546" t="s">
        <v>1618</v>
      </c>
      <c r="B690" s="1569" t="s">
        <v>1952</v>
      </c>
      <c r="C690" s="1551" t="s">
        <v>179</v>
      </c>
      <c r="E690" s="1552"/>
    </row>
    <row r="691" spans="1:5" ht="18">
      <c r="A691" s="1546" t="s">
        <v>1619</v>
      </c>
      <c r="B691" s="1569" t="s">
        <v>1953</v>
      </c>
      <c r="C691" s="1551" t="s">
        <v>179</v>
      </c>
      <c r="E691" s="1552"/>
    </row>
    <row r="692" spans="1:5" ht="18">
      <c r="A692" s="1546" t="s">
        <v>1620</v>
      </c>
      <c r="B692" s="1569" t="s">
        <v>1954</v>
      </c>
      <c r="C692" s="1551" t="s">
        <v>179</v>
      </c>
      <c r="E692" s="1552"/>
    </row>
    <row r="693" spans="1:5" ht="18">
      <c r="A693" s="1546" t="s">
        <v>1621</v>
      </c>
      <c r="B693" s="1569" t="s">
        <v>1955</v>
      </c>
      <c r="C693" s="1551" t="s">
        <v>179</v>
      </c>
      <c r="E693" s="1552"/>
    </row>
    <row r="694" spans="1:5" ht="18">
      <c r="A694" s="1546" t="s">
        <v>1622</v>
      </c>
      <c r="B694" s="1569" t="s">
        <v>1956</v>
      </c>
      <c r="C694" s="1551" t="s">
        <v>179</v>
      </c>
      <c r="E694" s="1552"/>
    </row>
    <row r="695" spans="1:5" ht="18">
      <c r="A695" s="1546" t="s">
        <v>1623</v>
      </c>
      <c r="B695" s="1569" t="s">
        <v>1957</v>
      </c>
      <c r="C695" s="1551" t="s">
        <v>179</v>
      </c>
      <c r="E695" s="1552"/>
    </row>
    <row r="696" spans="1:5" ht="18" thickBot="1">
      <c r="A696" s="1546" t="s">
        <v>1624</v>
      </c>
      <c r="B696" s="1577" t="s">
        <v>1958</v>
      </c>
      <c r="C696" s="1551" t="s">
        <v>179</v>
      </c>
      <c r="E696" s="1552"/>
    </row>
    <row r="697" spans="1:5" ht="18">
      <c r="A697" s="1546" t="s">
        <v>1625</v>
      </c>
      <c r="B697" s="1568" t="s">
        <v>1959</v>
      </c>
      <c r="C697" s="1551" t="s">
        <v>179</v>
      </c>
      <c r="E697" s="1552"/>
    </row>
    <row r="698" spans="1:5" ht="18">
      <c r="A698" s="1546" t="s">
        <v>1626</v>
      </c>
      <c r="B698" s="1569" t="s">
        <v>1960</v>
      </c>
      <c r="C698" s="1551" t="s">
        <v>179</v>
      </c>
      <c r="E698" s="1552"/>
    </row>
    <row r="699" spans="1:5" ht="18">
      <c r="A699" s="1546" t="s">
        <v>1627</v>
      </c>
      <c r="B699" s="1569" t="s">
        <v>1961</v>
      </c>
      <c r="C699" s="1551" t="s">
        <v>179</v>
      </c>
      <c r="E699" s="1552"/>
    </row>
    <row r="700" spans="1:5" ht="18">
      <c r="A700" s="1546" t="s">
        <v>1628</v>
      </c>
      <c r="B700" s="1569" t="s">
        <v>1962</v>
      </c>
      <c r="C700" s="1551" t="s">
        <v>179</v>
      </c>
      <c r="E700" s="1552"/>
    </row>
    <row r="701" spans="1:5" ht="18">
      <c r="A701" s="1546" t="s">
        <v>1629</v>
      </c>
      <c r="B701" s="1569" t="s">
        <v>1963</v>
      </c>
      <c r="C701" s="1551" t="s">
        <v>179</v>
      </c>
      <c r="E701" s="1552"/>
    </row>
    <row r="702" spans="1:5" ht="18">
      <c r="A702" s="1546" t="s">
        <v>1630</v>
      </c>
      <c r="B702" s="1569" t="s">
        <v>1964</v>
      </c>
      <c r="C702" s="1551" t="s">
        <v>179</v>
      </c>
      <c r="E702" s="1552"/>
    </row>
    <row r="703" spans="1:5" ht="18">
      <c r="A703" s="1546" t="s">
        <v>1631</v>
      </c>
      <c r="B703" s="1569" t="s">
        <v>1965</v>
      </c>
      <c r="C703" s="1551" t="s">
        <v>179</v>
      </c>
      <c r="E703" s="1552"/>
    </row>
    <row r="704" spans="1:5" ht="18">
      <c r="A704" s="1546" t="s">
        <v>1632</v>
      </c>
      <c r="B704" s="1569" t="s">
        <v>1966</v>
      </c>
      <c r="C704" s="1551" t="s">
        <v>179</v>
      </c>
      <c r="E704" s="1552"/>
    </row>
    <row r="705" spans="1:5" ht="18">
      <c r="A705" s="1546" t="s">
        <v>1633</v>
      </c>
      <c r="B705" s="1569" t="s">
        <v>1967</v>
      </c>
      <c r="C705" s="1551" t="s">
        <v>179</v>
      </c>
      <c r="E705" s="1552"/>
    </row>
    <row r="706" spans="1:5" ht="18" thickBot="1">
      <c r="A706" s="1546" t="s">
        <v>1634</v>
      </c>
      <c r="B706" s="1577" t="s">
        <v>1968</v>
      </c>
      <c r="C706" s="1551" t="s">
        <v>179</v>
      </c>
      <c r="E706" s="1552"/>
    </row>
    <row r="707" spans="1:5" ht="18">
      <c r="A707" s="1546" t="s">
        <v>1635</v>
      </c>
      <c r="B707" s="1568" t="s">
        <v>1969</v>
      </c>
      <c r="C707" s="1551" t="s">
        <v>179</v>
      </c>
      <c r="E707" s="1552"/>
    </row>
    <row r="708" spans="1:5" ht="18">
      <c r="A708" s="1546" t="s">
        <v>1636</v>
      </c>
      <c r="B708" s="1569" t="s">
        <v>1970</v>
      </c>
      <c r="C708" s="1551" t="s">
        <v>179</v>
      </c>
      <c r="E708" s="1552"/>
    </row>
    <row r="709" spans="1:5" ht="18">
      <c r="A709" s="1546" t="s">
        <v>1637</v>
      </c>
      <c r="B709" s="1569" t="s">
        <v>1971</v>
      </c>
      <c r="C709" s="1551" t="s">
        <v>179</v>
      </c>
      <c r="E709" s="1552"/>
    </row>
    <row r="710" spans="1:5" ht="18">
      <c r="A710" s="1546" t="s">
        <v>1638</v>
      </c>
      <c r="B710" s="1569" t="s">
        <v>1972</v>
      </c>
      <c r="C710" s="1551" t="s">
        <v>179</v>
      </c>
      <c r="E710" s="1552"/>
    </row>
    <row r="711" spans="1:5" ht="18" thickBot="1">
      <c r="A711" s="1546" t="s">
        <v>1639</v>
      </c>
      <c r="B711" s="1577" t="s">
        <v>1973</v>
      </c>
      <c r="C711" s="1551" t="s">
        <v>179</v>
      </c>
      <c r="E711" s="1552"/>
    </row>
    <row r="712" spans="1:5" ht="18">
      <c r="A712" s="1578"/>
      <c r="B712" s="1579"/>
      <c r="C712" s="1551"/>
      <c r="E712" s="1552"/>
    </row>
    <row r="713" spans="1:3" ht="13.5">
      <c r="A713" s="1580" t="s">
        <v>789</v>
      </c>
      <c r="B713" s="1581" t="s">
        <v>788</v>
      </c>
      <c r="C713" s="1582" t="s">
        <v>789</v>
      </c>
    </row>
    <row r="714" spans="1:3" ht="13.5">
      <c r="A714" s="1583"/>
      <c r="B714" s="1584">
        <v>44227</v>
      </c>
      <c r="C714" s="1583" t="s">
        <v>1640</v>
      </c>
    </row>
    <row r="715" spans="1:3" ht="13.5">
      <c r="A715" s="1583"/>
      <c r="B715" s="1584">
        <v>44255</v>
      </c>
      <c r="C715" s="1583" t="s">
        <v>1641</v>
      </c>
    </row>
    <row r="716" spans="1:3" ht="13.5">
      <c r="A716" s="1583"/>
      <c r="B716" s="1584">
        <v>44286</v>
      </c>
      <c r="C716" s="1583" t="s">
        <v>1642</v>
      </c>
    </row>
    <row r="717" spans="1:3" ht="13.5">
      <c r="A717" s="1583"/>
      <c r="B717" s="1584">
        <v>44316</v>
      </c>
      <c r="C717" s="1583" t="s">
        <v>1643</v>
      </c>
    </row>
    <row r="718" spans="1:3" ht="13.5">
      <c r="A718" s="1583"/>
      <c r="B718" s="1584">
        <v>44347</v>
      </c>
      <c r="C718" s="1583" t="s">
        <v>1644</v>
      </c>
    </row>
    <row r="719" spans="1:3" ht="13.5">
      <c r="A719" s="1583"/>
      <c r="B719" s="1584">
        <v>44377</v>
      </c>
      <c r="C719" s="1583" t="s">
        <v>1645</v>
      </c>
    </row>
    <row r="720" spans="1:3" ht="13.5">
      <c r="A720" s="1583"/>
      <c r="B720" s="1584">
        <v>44408</v>
      </c>
      <c r="C720" s="1583" t="s">
        <v>1646</v>
      </c>
    </row>
    <row r="721" spans="1:3" ht="13.5">
      <c r="A721" s="1583"/>
      <c r="B721" s="1584">
        <v>44439</v>
      </c>
      <c r="C721" s="1583" t="s">
        <v>1647</v>
      </c>
    </row>
    <row r="722" spans="1:3" ht="13.5">
      <c r="A722" s="1583"/>
      <c r="B722" s="1584">
        <v>44469</v>
      </c>
      <c r="C722" s="1583" t="s">
        <v>1648</v>
      </c>
    </row>
    <row r="723" spans="1:3" ht="13.5">
      <c r="A723" s="1583"/>
      <c r="B723" s="1584">
        <v>44500</v>
      </c>
      <c r="C723" s="1583" t="s">
        <v>1649</v>
      </c>
    </row>
    <row r="724" spans="1:3" ht="13.5">
      <c r="A724" s="1583"/>
      <c r="B724" s="1584">
        <v>44530</v>
      </c>
      <c r="C724" s="1583" t="s">
        <v>1650</v>
      </c>
    </row>
    <row r="725" spans="1:3" ht="13.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2038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2039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1987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2006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2037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2021-10-20T06:28:45Z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